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zimmermann\Downloads\"/>
    </mc:Choice>
  </mc:AlternateContent>
  <bookViews>
    <workbookView xWindow="0" yWindow="0" windowWidth="24000" windowHeight="9735"/>
  </bookViews>
  <sheets>
    <sheet name="Cronograma_PIPC_ IDPC 2019" sheetId="1" r:id="rId1"/>
  </sheets>
  <definedNames>
    <definedName name="Z_4D1B073B_648E_4D39_9277_F741FF28E6A9_.wvu.FilterData" localSheetId="0" hidden="1">'Cronograma_PIPC_ IDPC 2019'!$A$3:$AM$28</definedName>
  </definedNames>
  <calcPr calcId="152511"/>
  <customWorkbookViews>
    <customWorkbookView name="Filter 1" guid="{4D1B073B-648E-4D39-9277-F741FF28E6A9}" maximized="1" windowWidth="0" windowHeight="0" activeSheetId="0"/>
  </customWorkbookViews>
</workbook>
</file>

<file path=xl/calcChain.xml><?xml version="1.0" encoding="utf-8"?>
<calcChain xmlns="http://schemas.openxmlformats.org/spreadsheetml/2006/main">
  <c r="V3" i="1" l="1"/>
  <c r="Z4" i="1" l="1"/>
  <c r="Z6" i="1"/>
  <c r="Z7" i="1"/>
  <c r="Z8" i="1"/>
  <c r="Z9" i="1"/>
  <c r="Z11" i="1"/>
  <c r="Z12" i="1"/>
  <c r="Z13" i="1"/>
  <c r="Z14" i="1"/>
  <c r="Z15" i="1"/>
  <c r="Z17" i="1"/>
  <c r="Z18" i="1"/>
  <c r="Z19" i="1"/>
  <c r="Z20" i="1"/>
  <c r="Z21" i="1"/>
  <c r="Z22" i="1"/>
  <c r="Z23" i="1"/>
  <c r="Z24" i="1"/>
  <c r="Z25" i="1"/>
  <c r="Z26" i="1"/>
  <c r="Z27" i="1"/>
  <c r="Z28" i="1"/>
  <c r="L36" i="1"/>
  <c r="T36" i="1"/>
  <c r="P36" i="1"/>
  <c r="V32" i="1"/>
  <c r="V17" i="1"/>
  <c r="V5" i="1"/>
  <c r="Z5" i="1" s="1"/>
  <c r="V31" i="1"/>
  <c r="R10" i="1"/>
  <c r="Z10" i="1" s="1"/>
  <c r="R16" i="1"/>
  <c r="R32" i="1" s="1"/>
  <c r="Z3" i="1" l="1"/>
  <c r="R31" i="1"/>
  <c r="W3" i="1"/>
  <c r="W5" i="1"/>
  <c r="W7" i="1"/>
  <c r="W8" i="1"/>
  <c r="W9" i="1"/>
  <c r="W11" i="1"/>
  <c r="W12" i="1"/>
  <c r="W13" i="1"/>
  <c r="W14" i="1"/>
  <c r="W15" i="1"/>
  <c r="W17" i="1"/>
  <c r="W18" i="1"/>
  <c r="W19" i="1"/>
  <c r="W20" i="1"/>
  <c r="W21" i="1"/>
  <c r="W22" i="1"/>
  <c r="W23" i="1"/>
  <c r="W24" i="1"/>
  <c r="W27" i="1"/>
  <c r="K33" i="1" l="1"/>
  <c r="X28" i="1" l="1"/>
  <c r="X27" i="1"/>
  <c r="X26" i="1"/>
  <c r="X25" i="1"/>
  <c r="X24" i="1"/>
  <c r="X23" i="1"/>
  <c r="X22" i="1"/>
  <c r="X21" i="1"/>
  <c r="X20" i="1"/>
  <c r="X19" i="1"/>
  <c r="X18" i="1"/>
  <c r="X17" i="1"/>
  <c r="X15" i="1"/>
  <c r="X14" i="1"/>
  <c r="X13" i="1"/>
  <c r="X12" i="1"/>
  <c r="X11" i="1"/>
  <c r="X8" i="1"/>
  <c r="X7" i="1"/>
  <c r="X5" i="1"/>
  <c r="X3" i="1"/>
  <c r="X4" i="1" l="1"/>
  <c r="P9" i="1"/>
  <c r="X9" i="1" s="1"/>
  <c r="L33" i="1"/>
  <c r="T33" i="1" l="1"/>
  <c r="S33" i="1"/>
  <c r="P33" i="1"/>
  <c r="O33" i="1"/>
  <c r="T34" i="1" l="1"/>
  <c r="L34" i="1"/>
  <c r="P34" i="1"/>
  <c r="Y4" i="1" l="1"/>
  <c r="Y6" i="1"/>
  <c r="Y10" i="1"/>
  <c r="Y13" i="1"/>
  <c r="Y16" i="1"/>
  <c r="Y9" i="1"/>
  <c r="Y12" i="1"/>
  <c r="Y14" i="1"/>
  <c r="Y15" i="1"/>
  <c r="Y18" i="1"/>
  <c r="Y19" i="1"/>
  <c r="Y20" i="1"/>
  <c r="Y21" i="1"/>
  <c r="Y22" i="1"/>
  <c r="Y23" i="1"/>
  <c r="N16" i="1"/>
  <c r="N32" i="1" l="1"/>
  <c r="N31" i="1"/>
  <c r="Z16" i="1"/>
  <c r="Y3" i="1"/>
  <c r="Y27" i="1"/>
  <c r="Y7" i="1"/>
  <c r="Y17" i="1"/>
  <c r="Y11" i="1"/>
  <c r="X29" i="1"/>
  <c r="W29" i="1"/>
  <c r="X30" i="1"/>
  <c r="Y8" i="1"/>
  <c r="Z32" i="1" l="1"/>
  <c r="Z31" i="1"/>
  <c r="Y29" i="1"/>
</calcChain>
</file>

<file path=xl/comments1.xml><?xml version="1.0" encoding="utf-8"?>
<comments xmlns="http://schemas.openxmlformats.org/spreadsheetml/2006/main">
  <authors>
    <author>Jose Francisco Rodriguez Tellez</author>
  </authors>
  <commentList>
    <comment ref="K4" authorId="0" shapeId="0">
      <text>
        <r>
          <rPr>
            <b/>
            <sz val="9"/>
            <color rgb="FF000000"/>
            <rFont val="Tahoma"/>
            <family val="2"/>
          </rPr>
          <t>Jose Francisco Rodriguez Tellez:</t>
        </r>
        <r>
          <rPr>
            <sz val="9"/>
            <color rgb="FF000000"/>
            <rFont val="Tahoma"/>
            <family val="2"/>
          </rPr>
          <t xml:space="preserve">
</t>
        </r>
        <r>
          <rPr>
            <sz val="9"/>
            <color rgb="FF000000"/>
            <rFont val="Tahoma"/>
            <family val="2"/>
          </rPr>
          <t xml:space="preserve">1. Avenida Jiménez
</t>
        </r>
        <r>
          <rPr>
            <sz val="9"/>
            <color rgb="FF000000"/>
            <rFont val="Tahoma"/>
            <family val="2"/>
          </rPr>
          <t xml:space="preserve">2. Voto Nacional 
</t>
        </r>
        <r>
          <rPr>
            <sz val="9"/>
            <color rgb="FF000000"/>
            <rFont val="Tahoma"/>
            <family val="2"/>
          </rPr>
          <t xml:space="preserve">3. Las Cruces -Belén
</t>
        </r>
        <r>
          <rPr>
            <sz val="9"/>
            <color rgb="FF000000"/>
            <rFont val="Tahoma"/>
            <family val="2"/>
          </rPr>
          <t xml:space="preserve">4. Candelaria-Concordia  
</t>
        </r>
        <r>
          <rPr>
            <sz val="9"/>
            <color rgb="FF000000"/>
            <rFont val="Tahoma"/>
            <family val="2"/>
          </rPr>
          <t xml:space="preserve">5. San Diego- San Martín, Tequendama
</t>
        </r>
        <r>
          <rPr>
            <sz val="9"/>
            <color rgb="FF000000"/>
            <rFont val="Tahoma"/>
            <family val="2"/>
          </rPr>
          <t xml:space="preserve">6. Teusaquillo 
</t>
        </r>
        <r>
          <rPr>
            <sz val="9"/>
            <color rgb="FF000000"/>
            <rFont val="Tahoma"/>
            <family val="2"/>
          </rPr>
          <t xml:space="preserve">7. Bosa
</t>
        </r>
        <r>
          <rPr>
            <sz val="9"/>
            <color rgb="FF000000"/>
            <rFont val="Tahoma"/>
            <family val="2"/>
          </rPr>
          <t xml:space="preserve">8. Kennedy
</t>
        </r>
      </text>
    </comment>
    <comment ref="K6" authorId="0" shapeId="0">
      <text>
        <r>
          <rPr>
            <b/>
            <sz val="9"/>
            <color rgb="FF000000"/>
            <rFont val="Tahoma"/>
            <family val="2"/>
          </rPr>
          <t>Jose Francisco Rodriguez Tellez:</t>
        </r>
        <r>
          <rPr>
            <sz val="9"/>
            <color rgb="FF000000"/>
            <rFont val="Tahoma"/>
            <family val="2"/>
          </rPr>
          <t xml:space="preserve">
</t>
        </r>
        <r>
          <rPr>
            <sz val="9"/>
            <color rgb="FF000000"/>
            <rFont val="Tahoma"/>
            <family val="2"/>
          </rPr>
          <t>(Permanente)</t>
        </r>
      </text>
    </comment>
    <comment ref="K10" authorId="0" shapeId="0">
      <text>
        <r>
          <rPr>
            <b/>
            <sz val="9"/>
            <color indexed="81"/>
            <rFont val="Tahoma"/>
            <family val="2"/>
          </rPr>
          <t>Jose Francisco Rodriguez Tellez:</t>
        </r>
        <r>
          <rPr>
            <sz val="9"/>
            <color indexed="81"/>
            <rFont val="Tahoma"/>
            <family val="2"/>
          </rPr>
          <t xml:space="preserve">
(Permanente)</t>
        </r>
      </text>
    </comment>
    <comment ref="K16" authorId="0" shapeId="0">
      <text>
        <r>
          <rPr>
            <b/>
            <sz val="9"/>
            <color indexed="81"/>
            <rFont val="Tahoma"/>
            <family val="2"/>
          </rPr>
          <t>Jose Francisco Rodriguez Tellez:</t>
        </r>
        <r>
          <rPr>
            <sz val="9"/>
            <color indexed="81"/>
            <rFont val="Tahoma"/>
            <family val="2"/>
          </rPr>
          <t xml:space="preserve">
(Permanente)</t>
        </r>
      </text>
    </comment>
  </commentList>
</comments>
</file>

<file path=xl/sharedStrings.xml><?xml version="1.0" encoding="utf-8"?>
<sst xmlns="http://schemas.openxmlformats.org/spreadsheetml/2006/main" count="648" uniqueCount="426">
  <si>
    <t>#</t>
  </si>
  <si>
    <t xml:space="preserve"> Producto/servicio del IDPC</t>
  </si>
  <si>
    <t>Ámbito de participación ciudadana</t>
  </si>
  <si>
    <t>Subdirección IDPC</t>
  </si>
  <si>
    <t xml:space="preserve"> Equipo responsable IDPC</t>
  </si>
  <si>
    <t>Equipos corresponsables IDPC</t>
  </si>
  <si>
    <t xml:space="preserve">Aliados públicos y/o privados </t>
  </si>
  <si>
    <t>Meta cualitativa</t>
  </si>
  <si>
    <t>Meta cuantitativa</t>
  </si>
  <si>
    <t>Primer cuatrimestre 2019 (enero-abril)</t>
  </si>
  <si>
    <t>Segundo cuatrimestre 2019 (mayo-agosto)</t>
  </si>
  <si>
    <t>Tercer cuatrimestre 2019 (septiembre-diciembre)</t>
  </si>
  <si>
    <t>Cumplimiento acumulado 2019</t>
  </si>
  <si>
    <t>Evidencias (mínimo listas de asistencia y fotos)</t>
  </si>
  <si>
    <t>Lecciones aprendidas para la mejora continua</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</si>
  <si>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</si>
  <si>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</si>
  <si>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Dimensión relacionada con el Patrimonio Cultural (respecto al ámbito de participación): 1. Sensibilización, 2. Creación de capacidades, 3. Movilización de actores; y 4. Control social)</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</si>
  <si>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</si>
  <si>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</si>
  <si>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</si>
  <si>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</si>
  <si>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</si>
  <si>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</si>
  <si>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</si>
  <si>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</si>
  <si>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Cantidad</t>
  </si>
  <si>
    <t>Programado</t>
  </si>
  <si>
    <t>Ejecutado</t>
  </si>
  <si>
    <t>Avance cualitativo (describir actividades realizadas con número de participantes y principales resultados)</t>
  </si>
  <si>
    <t>Número de participantes</t>
  </si>
  <si>
    <t>Avance cualitativo (describir actividades realizadas con número de participantes y principales resultados)</t>
  </si>
  <si>
    <t>Avance cualitativo (describir actividades realizadas con número de participantes y principales resultados)</t>
  </si>
  <si>
    <t>Eficacia</t>
  </si>
  <si>
    <t>Número acumulado de participantes</t>
  </si>
  <si>
    <t>Programa Distrital de Enlucimiento de Fachadas</t>
  </si>
  <si>
    <t>Movilización de actores privados y sociales en la recuperación de fachadas</t>
  </si>
  <si>
    <t>Subdirección de Protección e Intervención del Patrimonio</t>
  </si>
  <si>
    <t>Equipo de Fachadas</t>
  </si>
  <si>
    <t>Subdirección de Divulgación y Apropiación del Patrimonio (Oficina de Comunicaciones; Civinautas), Equipo de Gestión Social</t>
  </si>
  <si>
    <t>Propietarios de BIC públicos y privados, entidades públicas y privadas patrocinadoras, voluntarios, organizaciones sociales y comunitarias</t>
  </si>
  <si>
    <t>Fomentar la conservación corresponsable de fachadas de BIC, incluyendo voluntariados y alianzas con el sector público, privado y sin ánimo de lucro</t>
  </si>
  <si>
    <t>Campañas lúdicas de enlucimiento de fachadas (a través de encuentros informativos, talleres formativos y de evaluación)</t>
  </si>
  <si>
    <t xml:space="preserve">Se han realizado cuatro campañas lúdicas:
1. Carrera 7: articulada con IDPAC, IDIPRON, Promo Ambiental, Alcaldía Local de La Candelaria y Mesa local de arte urbano responsable. Se contó con 12 voluntarios, fueron enlucidas 7 fachadas de la carrera 7 entre calles 11 y 12 C en el marco de la estrategia para la práctica responsable del arte urbano, beneficiando a un total de 52 personas aproximadamente.
2. Pasajes comerciales Rivas y Colonial: articulado con Alcaldía Local de La Candelaria y comerciantes del sector. Se contó con 20 voluntarios y fueron enlucidas 4 fachadas sobre la carrera 10 beneficiando a un total de 75 personas aproximadamente que trabajan en los pasajes.
3. Pasaje comercial Paul: articulado con Alcaldía Local La Candelaria y comerciantes del sector, con 25 voluntarios para enlucir la totalidad de fachadas del pasaje, beneficiando a 65 personas que trabajan en los pasajes.
4. Barrio Belén: articulado con la empresa Booking, contó con 17 voluntarios y se logró el enlucimiento de 6 fachadas beneficiando a un total de 42 personas que residen en los bienes intervenidos.
La ejecución de las campañas fue acompañada de encuentros informativos y de la co-gestion de los voluntarios.  </t>
  </si>
  <si>
    <t xml:space="preserve"> 3.Implementación, 4.Evaluación
</t>
  </si>
  <si>
    <t>1. Informativo, 2.Consultivo, 4.Co-gestión/creación</t>
  </si>
  <si>
    <t>1. Sensibilización, 2. Creación de capacidades, 3. Movilización de actores</t>
  </si>
  <si>
    <t>Presencial</t>
  </si>
  <si>
    <t>Propietarios BIC, organizaciones sociales, residentes, comerciantes, empresa privada</t>
  </si>
  <si>
    <t>No</t>
  </si>
  <si>
    <t>Urbano</t>
  </si>
  <si>
    <t>Centro histórico, sector sur (Decreto 678 de 1994), centros fundacionales y Sectores de Interés Cultural</t>
  </si>
  <si>
    <t>Gestión social / Manual de Gestión Social</t>
  </si>
  <si>
    <t>Articulación y movilización de actores sociales en los entornos patrimoniales de intervención del IDPC</t>
  </si>
  <si>
    <t>Equipo de Gestión Social</t>
  </si>
  <si>
    <t>Subdirección de Gestión Territorial del Patrimonio, Equipo de Fachadas, Equipo de Monumentos, Equipo de Participación Ciudadana, Equipo de Patrimonio Cultural Inmaterial, Equipo de Comunicaciones</t>
  </si>
  <si>
    <t>Actores públicos, privados y sociales estratégicos de los entornos patrimoniales</t>
  </si>
  <si>
    <t>Identificar, sensibilizar y motivar a actores sociales en el reconocimiento, conservación y salvaguardia del patrimonio cultural, con énfasis en los nodos de intervención, proyectos estratégicos y prioritarios</t>
  </si>
  <si>
    <t>Entornos patrimoniales acompañados y dinamizados mediante la gestión social (a través de mecanismos como visitas de reconocimiento patrimonial, mesas de trabajo, eventos, entre otros)</t>
  </si>
  <si>
    <t>8 (permanente)</t>
  </si>
  <si>
    <t>1. Avenida Jiménez. Se acompañó la intervención en el entorno de la Avenida Jiménez, Parque Santander en lo referente a la intervención de enlucimiento de la fachada de la Iglesia de San Francisco y el Palacio de San Francisco. Con esta finalidad se adelantó gestión con representantes de LA KZONA - ASOCAMEC en la calle 15. Igualmente se acompañó la actividad de skaters en el Parque Santander como observadora de IDPC. 
2. Voto Nacional. Se acompañó en la convocatoria y la realización de las reuniones de socialización de la intervencion de restauración de la Basílica del Voto Nacional según fechas y contenidos acordados entre la interventoría y el contratista. Se dio a conocer a la gestora social del consorcio contratista la base de datos de actores sociales de Los Mártires construida en conjunto con el área de participacion así como el formato de lista de asistencia a las jornadas de socialización. Se acompañó a la Subdirección de Protección e Intervencion en la gestión de persuasión a un vecino de la Basílica para viabilizar la intervención.  
3. Las Cruces. Se gestionó y apoyó el proceso de preparación y adopción del monumento La Garza en el Parque de Las Cruces en coordinación con el equipo de Bienes Muebles, Programa Adopta un Monumento, en asocio con representantes de la comunidad, para acompañar el festival de Las Cruces así como acciones de apropiación social como VECINOS DEL PATRIMONIO. 
4. Candelaria-Concordia – Egipto - Belén.  Se dio continuidad al diálogo, en conjunto con el equipo de participación del IDPC, con la Mesa Centro Graffiti mediante un encuentro en la Casa Jaime Garzón del barrio Egipto con el fin de mantener vigente la relación PATRIMONIO - ARTE URBANO bajo la premisa de que el PATRIMONIO NO SE RAYA.  Se acompañó al equipo de fachadas en reuniones con artistas urbanos CONVERSAR PARA CONSERVAR para establecer acuerdos sobre : qué se pinta, por qué se pinta, cómo se pinta, y para qué se pinta y asi establecer una línea de intervencion de arte urbano en el Sector de Interés Cultural de la Candelaria – Concordia - Belén – Egipto y los BICs allí existentes. Se estructura la realización de una socialización ampliada sobre la intervencion del IDPC en ese entorno (Plaza de la Concordia, Galería Santa Fe, Chorro de Quevedo, Casa sede, Casa Tito, Palomar, Casa Colorada, Calle 10, Museo de Bogotá, Plaza de Bolívar y Palacio Liévano). 
5. San Diego- San Martín- Tequendama. Se está a la espera de la solicitud de apoyo a la gestión social por parte del equipo de obra de SPIP a cargo de la intervención a la Plaza de Santamaría.  
6. Teusaquillo. Se gestionó y apoyó la adopción del Monumento al Almirante José Prudencio Padilla por parte del colectivo TEUSACA TU BICI.
7. Bosa. Se gestionó y apoyó con el equipo de Bienes Muebles el proceso de sensibilización para la adopción del monumento ALAMEDA por parte del colectivo Poder Natural.  
8. Kennedy.  Se dio continuidad a las jornadas de socialización del proyecto, en especial con el colectivo "Damas de Blanco" y progresivamente con grupos de jóvenes artistas y cultores interesados en la restauración del monumento. 
10. Chapinero. Se comenzaron diálogos con el colectivo bicicanabicos para reconocimiento del monumento a Los Héroes en prevención de afectaciones, para lo cual se estableció un grupo de trabajo conjunto con la Secretaría Distrital de Integración Social COLJ CHAPINERO, Alcaldía local, Secretaría de Gobierno y Secretaría de Seguridad, Convivencia y Justicia. 
Otras actividades multi entornos. En asocio con el equipo de participacion, se realizó gestión con jóvenes representantes de las diferentes localidades para el reconocimiento, la apropiación progresiva y la posible adopción de los Bienes de Interés Cultural de BOGOTA , MI PATRIMONIO.</t>
  </si>
  <si>
    <t>3. Implementación</t>
  </si>
  <si>
    <t xml:space="preserve"> 1.Informativo, 2. Consultivo, 4.Co-gestión/creación</t>
  </si>
  <si>
    <t>Organizaciones vecinales, residentes, comerciantes, usuarios BIC, organizaciones y colectivos sociales y culturales, instituciones educativas, religiosas, empresa privada, entidades públicas locales y distritales</t>
  </si>
  <si>
    <t>Transcurrir vital</t>
  </si>
  <si>
    <t>Avenida Jiménez, Voto Nacional-Bronx-Sabana, Cruces, Candelaria-Concordia-Aguas, Nieves, San Siego-San Martín-Perseverancia, Teusaquillo, Usaquén</t>
  </si>
  <si>
    <t xml:space="preserve">
Programa Adopta un Monumento</t>
  </si>
  <si>
    <t>Activación de procesos de apropiación, recuperación y mantenimiento de monumentos, esculturas y objetos de valor patrimonial</t>
  </si>
  <si>
    <t>Grupo Bienes Muebles-Inmuebles y Monumentos - Programa Adopta un Monumento</t>
  </si>
  <si>
    <t>Subdirección de Gestión Territorial del Patrimonio, Equipo de Gestión Social, Subdirección de Divulgación y Apropiación del Patrimonio (Comunicaciones, Civinautas, Recorridos Patrimoniales, Publicaciones)</t>
  </si>
  <si>
    <t>Alcaldías Locales, Embajadas, Entidades Públicas del Orden Nacional y Distrital, Universidades y colegios privados, empresas privadas</t>
  </si>
  <si>
    <t>Movilizar a la ciudadanía, grupos de interés e instituciones públicas y privadas a participar en la protección, mantenimiento y apropiación del patrimonio muebles-inmuebles de la ciudad, mediante la adopción de  bienes muebles-inmuebles en espacio público correspondientes a esculturas, fuentes, y otros elementos de valor patrimonial</t>
  </si>
  <si>
    <t>Jornada masiva de formalización de compromisos de adopción denominada "Adoptatón de Monumentos"</t>
  </si>
  <si>
    <t>Se comenzó la gestión de un programa específico con respecto a la adopción del monumento Usminia en la Localidad de Usme y se sostuvo una reunión con dos representantes de la comunidad.</t>
  </si>
  <si>
    <t>El equipo replanteó la estrategia inicialmente propuesta. En lugar de realizar un gran evento de Adoptatón con entidades públicas y privadas, desplegó una activa agenda de acercamiento y gestión con actores comunitarios de monumentos, para incentivar la adopción por parte de los vecinos directos y cotidianos de dichos monumentos, y fomentar así una mayor apropiación social y cuidado. Se presentan a continuación 6 de estas gestiones.
1. Usminia - Usme: Continuación de la gestión del programa específico con respecto a la adopción del monumento Usminia en la Localidad de Usme. 
2. Fuente de la Garza - Barrio Las Cruces:  Gestiones para entregar la fuente en adopción a la Secretaría de Seguridad en el marco del evento "Fiesta de Las Cruces", organizado por la JAC del barrio y vecinos del monumento, con apoyo de gestión social de la Subdirección de Protección e Intervención del Patrimonio del IDPC. Reuniones para organización el 14 de mayo y el 18 de junio, incluyendo a la JAC Las Cruces y representante de los transportadores del sector. Reunión adicional de coordinación entre IDPC y Secretaría de Seguridad el 8 de julio. Acciones de impermeabilización de las juntas de la fuente por la Brigada de Atención a Monumentos BAM del IDPC, con apoyo de Promoambiental en limpieza, para realizar llenado de la fuente el día del evento y mantenerla con agua, según lo solicitado por la comunidad. Reunión con la comunidad y un electricista para análisis del estado de la bomba de la Fuente de la Garza el 14 de junio. Participantes: permanentemente se ha contado con la presencia de: 2 miembros JAC, 1 miembro transportadores, 1 comandante CAI, 1 gestor local de la Secretaría de Seguridad, 1 gestor local Promoambiental, 1 técnico-estudiante, 4 miembros BAM IDPC, 1 gestora social IDPC, 1 líder programa Adopta un Monumento IDPC. La adopción de Fuente de la Garza por la Secretaría de Seguridad se firmó mediante Resolución IDPC No. 270 del 26 de abril de 2019. Se busca apoyar la seguridad del sector a través de la activación del parque y su fuente, mediante la conservación de la misma y el apoyo de la Secretaría de Seguridad en la realización de actividades comunitarias en el parque. 
3. Alameda - Bosa: asistencia del programa Adopta un Monumento a socialización al colectivo de jóvenes Poder Natural de la intervención del bien mueble, con gestión social del IDPC y el equipo de bienes muebles designado el 9 de junio. Se hizo la invitación a Poder Natural a adoptar el bien mueble, en trámite. Resultado esperado: sostenibilidad de las acciones de intervención adelantadas en el monumento y mejorar sus condiciones de conservación a través de la apropiación social por parte del colectivo. Mitigación de intervenciones no deseadas sobre el monumento (tipo grafiti). 
4. Caracol en Crecimiento Ilimitado: apoyo desde Adopta un Monumento en visita al bien mueble en compañía de barristas del América de Cali el 29 de mayo. Acciones adelantadas con el IDPAC para adopción del bien mueble. Resultado esperado: sostenibilidad de las acciones de intervención adelantadas en el bien mueble a través de la apropiación social por parte de los barristas. Mitigación de intervenciones no deseadas sobre el bien mueble (tipo rayones y tags). 
5. Programa entre Civinautas y Homeschooling - educación en casa: se enviaron los insumos necesarios para la vinculación al programa Adopta un Monumento por parte de varias familias que siguen el modelo de eduación en casa o Homeschooling, a través del programa Civinautas. La primera familia adoptante son los Villamarín-Pedraza con la adopción de Movimiento en tres tiempos  y los Mora-Méndez con la adopción de La Naturaleza, el Hombre y la Tecnología. Resultado esperado: expandir la estrategia de divulgación del patrimonio a ámbitos no escolares en niños menores de 14 años, y generar un acercamiento de esta población a la institucionalidad distrital. 
6. José Prudencio Padilla - Teusaquillo: con el apoyo de gestión social del IDPC, se inició el proceso de adopción del monumento por parte del colectivo de biciusuarios Teusaca Tu Bici. Reunión inicial 27 de junio. Resultado esperado: sostenibilidad de las acciones de intervención adelantadas en el monumento y mejorar sus condiciones de conservación a través de la apropiación social por parte del colectivo. Mitigación de intervenciones no deseadas sobre el monumento (tipo tag).</t>
  </si>
  <si>
    <t xml:space="preserve">3. Implementación
</t>
  </si>
  <si>
    <t>4.Co-gestión/creación</t>
  </si>
  <si>
    <t>3. Movilización de actores</t>
  </si>
  <si>
    <t>Mixta</t>
  </si>
  <si>
    <t>No se tiene previsto el enfoque diferencial dentro del ámbito participativo. Sin embargo,  el programa se adscribe a la Política Pública de Mujer y Equidad de Género.</t>
  </si>
  <si>
    <t>Las 19 localidades urbanas de Bogotá (no se incluye la localidad rural de Sumapaz)</t>
  </si>
  <si>
    <t>Conservación y apropiación de Bienes muebles-inmuebles</t>
  </si>
  <si>
    <t>Activación de procesos de apropiación, recuperación e intervención del "Monumento a las Banderas", localidad de Kennedy</t>
  </si>
  <si>
    <t>Equipo de Gestión Social, Subdirección de Divulgación y Apropiación del Patrimonio (Recorridos Patrimoniales), Equipo de Participación Ciudadana</t>
  </si>
  <si>
    <t>Organización social "Madrinas de Banderas", investigadores y académicos, Alcaldía Local y JAL de Kennedy, entidades públicas que acompañen la intervención del monumento</t>
  </si>
  <si>
    <t>Garantizar la apropiación social y sostenibilidad de la intervención en el "Monumento a las Banderas" de la localidad de Kennedy, mediante el acompañamiento, información y diálogo permanente con las organizaciones sociales y autoridades locales.</t>
  </si>
  <si>
    <t>Mesa de acompañamiento a la organización social realizando la veeduría de la intervención en el "Monumento a las Banderas", Localidad de Kennedy</t>
  </si>
  <si>
    <t>1 (Permanente)</t>
  </si>
  <si>
    <t xml:space="preserve">Socialización del proyecto en visita realizada al Monumento Banderas con las 5 Damas de Blanco. Reunión posterior con contratistas, el equipo de gestión social y las damas de blanco en calidad de Madrinas de Banderas (5 mujeres representantes). Se está haciendo gestión de intermediación entre la Fundación Solidaridad por Colombia y este grupo de mujeres como parte del acompañamiento. </t>
  </si>
  <si>
    <t xml:space="preserve">El Director del IDPC Mauricio Uribe socializó el alcance y desarrollo del proceso de restauración del Monumento y la importancia de este proyecto para la comunidad local, distrital y nacional.  Se brindó a la comunidad información sobre la restauración del Monumento a las Banderas y la importancia de conservar el patrimonio para mejorar los escenarios culturales. </t>
  </si>
  <si>
    <t>1.Informativo, 2.Co-gestión/creación</t>
  </si>
  <si>
    <t>1. Sensibilización, 2. Creación de capacidades, 3. Movilización de actores; y 4. Control social</t>
  </si>
  <si>
    <t>Organización social "Madrinas de Banderas", JAL de localidad de Kennedy, entidades publicas locales y distritales</t>
  </si>
  <si>
    <t>Aunque la mesa está en proceso de concertación y formulación, se anticipa que va a tener un enfoque diferencial basado en políticas de Mujer y Equidad de Género, basado en las preocupaciones de la organización social, y en las problemáticas detectadas en el sector</t>
  </si>
  <si>
    <t>Localidad de Kennedy</t>
  </si>
  <si>
    <t>Política Sectorial de Fomento / Programa Distrital de Apoyos Concertados</t>
  </si>
  <si>
    <t>Convocatorias a proyectos de patrimonio cultural de entidades sin ánimo de lucro</t>
  </si>
  <si>
    <t>Subdirección de Divulgación y Apropiación del Patrimonio</t>
  </si>
  <si>
    <t xml:space="preserve">Equipo de Fomento </t>
  </si>
  <si>
    <t xml:space="preserve">Depende de la temática del proyecto </t>
  </si>
  <si>
    <t>Secretaría Distrital de Cultura, Recreación y Deporte</t>
  </si>
  <si>
    <t>Apoyar el desarrollo de los proyectos de entidades sin ánimo de lucro que fomentan acciones enfocadas al Patrimonio Cultural de la ciudad</t>
  </si>
  <si>
    <t>Apoyos concertados (a través de mecanismos como página web, SISCRED (Sistema de información sectorial Cultura, Recreación y Deporte), reunión de concertación, visitas)</t>
  </si>
  <si>
    <t xml:space="preserve">En este periodo se formalizó el contrato con la Fundación Erigaie para la ejecución del proyecto Historias Fragmentadas (Cto de apoyo 364-2019).
Seguimiento a la ejecución a través de la revisión de informes de avance para segundos desembolsos de los dos proyectos de apoyo: "Historias Fragmentadas" de la Fundación Erigaie y "Fotográfica Bogotá 2019 - VIII Encuentro Internacional de Fotografía" de Fotomuseo Museo Nacional de la Fotografía de Colombia.
</t>
  </si>
  <si>
    <t>1. Informativo, 4. Co-gestión/creación</t>
  </si>
  <si>
    <t>2. Creación de capacidades, 3. Movilización de actores</t>
  </si>
  <si>
    <t>Entidades sin ánimo de lucro</t>
  </si>
  <si>
    <t>Depende de los proyectos presentados y seleccionados</t>
  </si>
  <si>
    <t>Urbano/Rural</t>
  </si>
  <si>
    <t>Bogotá</t>
  </si>
  <si>
    <t>Equipos humanos técnicos, hardware, sotware</t>
  </si>
  <si>
    <t>Política Sectorial de Fomento / Alianzas estratégicas con grupos étnicos: Rrom, Raizal e Indígenas</t>
  </si>
  <si>
    <t>Concertación con grupos étnicos</t>
  </si>
  <si>
    <t>Equipo de Participación Ciudadana, Equipo de Patrimonio Cultural Inmaterial, Oficina Jurídica</t>
  </si>
  <si>
    <t>Promover el desarrollo de una iniciativa en torno al fortalecimiento del Patrimonio Cultural para cada grupo étnico, entre Rrom, Raizal e indígenas</t>
  </si>
  <si>
    <t>Mesa de trabajo</t>
  </si>
  <si>
    <t>Fue necesario replantear el cronograma y número de encuentros previstos con los grupos étnicos en razón a la definición del mecanismo jurídico administrativo, lo cual requirió adelantar gestiones ante el Ministerio del Interior, la oficina jurídica del Instituto y la Subdirección de Divulgación y Apropiación del Patrimonio, para garantizar la entrega de recursos de forma directa a las organizaciones de los pueblos Rrom y Raizal. En ese sentido, se reformuló la estrategia de trabajo mateniendo el acompañamiento y asesoría técnica en la concertación y formulación de los proyectos.</t>
  </si>
  <si>
    <t xml:space="preserve">3.Decisorio ; 4. Co-gestión /creación </t>
  </si>
  <si>
    <t>2. Creación de capacidades</t>
  </si>
  <si>
    <t xml:space="preserve"> Pueblo Rrom , Raizales,  Pueblos indígenas</t>
  </si>
  <si>
    <t>Pertenencia étnica</t>
  </si>
  <si>
    <t>Recurso humano y técnico</t>
  </si>
  <si>
    <t>Política Sectorial de Fomento / Programa Distrital de Estímulos</t>
  </si>
  <si>
    <t>Convocatorias Programa Distrital de Estímulos (PDE) 2019</t>
  </si>
  <si>
    <t>Áreas misionales del IDPC: Grupo de gestión de colecciones del IDPC; Grupo de Patrimonio Cultural Inmaterial; Grupo de Publicaciones, entre otros (por definir de acuerdo al proyecto ganador)</t>
  </si>
  <si>
    <t>NA</t>
  </si>
  <si>
    <t>Fomentar propuestas de investigación, gestión, apropiación y divulgación lideradas por los agentes del Patrimonio Cultural de la ciudad</t>
  </si>
  <si>
    <t>Estímulos (página web, SISCRED-Sistema de información sectorial Cultura, Recreación y Deporte)</t>
  </si>
  <si>
    <t xml:space="preserve">Se realizó el proceso de inscripción de propuestas en el programa de estímulos (entre marzo y abril) asociado a 8 convocatorias, logrando un total de 80 participantes (agentes del sector de patrimonio cultural). 
En relación al banco sectorial de hojas de vida de jurados, se han designado a la fecha 23 expertos encargados de realizar la evaluación de las propuestas habilitadas en las 8 convocatorias adelantadas hasta el mes de abril. Este proceso cuenta como una de las metas cuantitativas programadas para este periodo. 
Se resalta la alta participación en la beca de Investigación Histórica sobre un barrio de Bogotá, en la que se contó con 35 inscritos. También se destaca una buena acogida de las convocatorias que tienen un enfoque interdisciplinar, contando en promedio entre 5 y 7 propuestas, número importante para convocatorias que se lanzan por primera vez. </t>
  </si>
  <si>
    <t>4. Co-gestión/creación</t>
  </si>
  <si>
    <t>Virtual</t>
  </si>
  <si>
    <t>Agentes del sector de Patrimonio Cultural</t>
  </si>
  <si>
    <t>Pertenencia étnica, sexo, discapacidad</t>
  </si>
  <si>
    <t>Recursos humanos y técnicos, hardware, software</t>
  </si>
  <si>
    <t>Programa Civinautas</t>
  </si>
  <si>
    <t>Formación a formadores (Diplomado de Formación en patrimonio cultural) y a niños, niñas y jóvenes  (Cátedra en patrimonio Cultural / Aulas Colegios SED)</t>
  </si>
  <si>
    <t>Equipo Civinautas</t>
  </si>
  <si>
    <t>Equipo de Comunicaciones</t>
  </si>
  <si>
    <t>Secretaría Distrital de Cultura, Recreación y Deporte, Secretaría de Educación Distrital, Instituto Caro y Cuervo, colegios públicos y privados que apoyan el programa</t>
  </si>
  <si>
    <t>Fortalecer y visibilizar los espacios pedagógicos de Civinautas dirigidos a la formación en patrimonio cultural y a promover el ejercicio efectivo de los derechos patrimoniales y culturales de los habitantes de Bogotá</t>
  </si>
  <si>
    <t>Espacios pedagógicos permanentes guiados por la metodología Investigación Acción Participativa (a través de encuentros informativos, visitas, entrevistas, ejercicios de colaboración e innovación)</t>
  </si>
  <si>
    <t>17 (permanente)</t>
  </si>
  <si>
    <t xml:space="preserve">Cada uno de los espacios pedagógicos registra su proceso de planeación y seguimiento participativo periodicamente (cada Institución de Educación Distrital- IED sigue su propio cronograma y en cada acta de planeación y seguimiento el mediador revisa con el docente los objetivos del periodo, el seguimiento y evaluación de las actividades y los acuerdos trabajados, entre otros. El trabajo conjunto cubre a un total de 24 docentes involucrados en los IED y el proceso de mediación incluye al menos dos reuniones de planeación y seguimiento por docente en el cuatrimestre. Como resultado, los estudiantes de 9 de los IED realizaron el primer recorrido de ciudad a pie durante este cuatrimestre para fortalecer el reconocimiento y la apropiación del entorno territorial y patrimonio cercano. </t>
  </si>
  <si>
    <t>Cada uno de los espacios pedagógicos registra su proceso de planeación y seguimiento participativo (cada Institución de Educación Distrital- IED sigue su propio cronograma y en cada acta de planeación y seguimiento el mediador revisa con el docente los objetivos del periodo, el seguimiento y evaluación de las actividades y los acuerdos trabajados, entre otros). El trabajo conjunto cubre un total de 24 docentes involucrados en los IED y el proceso de mediación incluye al menos dos reuniones de planeación y seguimiento por docente en el cuatrimestre.
Adicionalmente, en este periodo se realizaron 81 recorrdios de ciudad en 15 colegios vinculados a Civinautas. El programa realiza cuatro tipos de recorridos que corresponden a la escalaridad del territorio.  El primero corresponde al colegio, el segundo a los territorios próximos (Barrio-Localidad), el tercero a equipamientos culturales de la ciudad y el cuarto a la exposición de Civinautas.</t>
  </si>
  <si>
    <t>3. Implementación, 4. Evaluación</t>
  </si>
  <si>
    <t>1. Sensibilización, 2. Creación de capacidades</t>
  </si>
  <si>
    <t>Docentes/Formadores, niños, niñas y jóvenes de colegios distritales</t>
  </si>
  <si>
    <t>El programa se orienta a niños, niñas y jóvenes de la ciudad lo cual determina su enfoque</t>
  </si>
  <si>
    <t>12 localidades (Bosa, Tunjuelito, Usme, San Cristóbal, Sumapaz, Ciudad Bolívar, Rafael Uribe, Los Mártires, Teusaquillo, Engativá, Chapinero y Suba)</t>
  </si>
  <si>
    <t xml:space="preserve">Espacio expositivo/ Relatos de habitantes de Bogotá para ser incluidos en "Vivir la ciudad" </t>
  </si>
  <si>
    <t xml:space="preserve">Aportes ciudadanos a memorias y vivencias personales de habitantes de Bogotá </t>
  </si>
  <si>
    <t>Equipo de Curaduría Museo de Bogotá</t>
  </si>
  <si>
    <t>Visibilización de las memorias de personas que habitan Bogotá, con el fin de poner en valor las historias cotidianas que construyen la historia de la ciudad y generar una mayor apropiación frente a la urbe</t>
  </si>
  <si>
    <t>Entrevistas (audios, escritos) incluidas en la exposición de la colección permanente</t>
  </si>
  <si>
    <t>Se contó con la participación de 24 personas quiénes acogieron la convocatoria de forma positiva, permitiendo grabar en audio sus relatos. Como resultado estos relatos harán parte del Museo Renovado durante los próximos dos años, de forma que la vinculación de las entrevistas será periodica (8 entrevistas, cada 4 meses).</t>
  </si>
  <si>
    <t>3.Implementación</t>
  </si>
  <si>
    <t>1. Sensibilización</t>
  </si>
  <si>
    <t xml:space="preserve">Presencial
</t>
  </si>
  <si>
    <t>Ciudadanía general</t>
  </si>
  <si>
    <t>Equipo del área de curaduría del Museo de Bogotá
Realizador audiovisual
Computadores y grabadora de audio</t>
  </si>
  <si>
    <t>Investigación asociada a proyectos comunitarios en torno al cuidado del agua en la Sabana de Bogotá</t>
  </si>
  <si>
    <t xml:space="preserve">Recopilación de las acciones y memorias comunitarias </t>
  </si>
  <si>
    <t>Organizaciones sociales y comunitarias vinculadas</t>
  </si>
  <si>
    <t>Visibilizar las acciones y memorias comunitarias, por medio de videos incluidos en las salas y espacios expositivos del Museo de Bogotá, para que los públicos del museo conozcan y se sensibilicen frente al cuidado del agua</t>
  </si>
  <si>
    <t>Videos a incluir en la exposición de la colección permanente, construídos a partir de la interacción ciudadana</t>
  </si>
  <si>
    <t xml:space="preserve">Para la elaboración de los videos se contó con la participación de una persona (6 en total, 1 por video). La convocotaria fue dirigida de acuerdo a la necesidad de la sala de exposición y quienes fueron invitados a relatar sus proyectos y experiencias acogieron la solicitud de forma positiva. El principal resultado fue la recpilación del material base para la consolidación de los videos que harán parte de la exposición. Los participantes autorizaron el uso del material audivisual en las salas de exposición del MDB. </t>
  </si>
  <si>
    <t>Comunidades bogotanas y de la Sabana que adelanten proyectos en torno a la preservación del agua y los diversos ecosistemas relacionados</t>
  </si>
  <si>
    <t>Sumapaz, municipio de Villa Pinzón, Ciudad Bolívar, Usme, Guasca</t>
  </si>
  <si>
    <t>Equipo del área de curaduría del Museo de Bogotá
Realizador audiovisual
Computadores
Cámaras y micrófonos para grabación
Traslado en transporte público y privado a las locaciones de grabación</t>
  </si>
  <si>
    <t>Espacio expositivo que vincula entrevistas con expertos en temas de sistemas de atención en salud, movimientos sociales y cine en Bogotá</t>
  </si>
  <si>
    <t>Diálogo con expertos en los temas definidos</t>
  </si>
  <si>
    <t>Enriquecer y complementar los contenidos presentados en las salas de exposición</t>
  </si>
  <si>
    <t>Entrevistas (videos) incluidas en la exposición de la colección permanente</t>
  </si>
  <si>
    <t xml:space="preserve">Para la elaboración de los videos se contó con la participación de una persona por entrevista. La convocatoria fue dirigida a partir de los temas seleccionados para las salas de exposición, en ese sentido se buscaron expertos que aportaran y enriquecieran con sus concimientos los contenidos expositivos. </t>
  </si>
  <si>
    <t>Investigadores en temáticas sobre sistemas de atención en salud, movimientos sociales y cine en Bogotá</t>
  </si>
  <si>
    <t>Servicios educativos</t>
  </si>
  <si>
    <t>Escenarios de intercambios de saberes, colaborativos y de co-creación</t>
  </si>
  <si>
    <t>Área educativa, Museo de Bogotá</t>
  </si>
  <si>
    <t>Equipo de Comunicaciones, Atención a la Ciudadanía</t>
  </si>
  <si>
    <t>Asistencias y participaciones en la oferta educativa del Museo que se reflejan en la construcción de conocimiento y comunidades de aprendizaje</t>
  </si>
  <si>
    <t>Profes al Museo (formación con docentes), Talleres/Laboratorios</t>
  </si>
  <si>
    <t>Profes al Museo: se llevaron a cabo 8 encuentros con docentes repartidos entre los meses de enero a abril, distribuidos en 2 jornadas en enero, 3 en febrero, 1 en marzo y 2 en abril. 
Laboratorios: 1 espacio realizado en abril denominado "Vivir el patrimonio desde la primera infancia". 
Talleres: 2 espacios realizados en enero sobre el ciclo "Yo también tengo ese álbum".
Durante este periodo se realizaron diferentes encuentros de Profes al Museo orientados a dar a conocer los servicios educativos y culturales asociados a las exposiciones temporales y permanentes. A su vez los docentes intercambiaron experiencias en torno a sus vivencias y planteamientos pedagógicos en la ciudad que permitieron ajustar estos servicios y proyectar las actividades en el marco del Museo Renovado.
En relación con el Laboratorio de Primera Infancia se retroalimentaron las conclusiones de las mesas de trabajo del Laboratorio anterior en relación con el funcionamiento de los museos con respecto a la Primera Infancia, los servicios que prestan y el próposito de funcionar como red educativa en la ciudad. 
Posteriormente, se llevaron a cabo mesas de trabajo asociadas a los ejes temáticos del Museo y a las maletas didácticas producidas en el marco del proyecto "De mi casa al museo".</t>
  </si>
  <si>
    <t>En el marco de las actividades programadas se realizaron las siguientes acciones: 
Profes al Museo: 
1. Mayo 10, presentación portafolio "En torno al cine. Memorias bogotanas en la gran pantalla"; 2. Mayo 11, presentación proyecto "Museo Renovado"; 3. Junio 7; 4. Agosto 6; 5. Agosto 7; 6. junio 8; 8, presentación portafolio de Colección permanente, Casa de los Siete Balcones; 7. agosto 10; y 8. Agosto 20. 
Talleres: 
9. Sábados para niños en el Museo, Taller Casas de la ciudad. agosto 3; 10.Sábados para niños en el Museo, Taller El campo en la ciudad, agosto 10;  11. Sábados para niños en el Museo, Los colores de Bogotá, agosto 17; 12. Sábados para niños en el Museo, Casas de la ciudad, agosto 24; 13. Sábados para niños en el Museo, El campo en la ciudad, agosto 31; y 14. Taller revistiendo a los héroes, agosto 7.</t>
  </si>
  <si>
    <t xml:space="preserve"> 2. Formulación, 3. Implementación, 4. Evaluación</t>
  </si>
  <si>
    <t>1.Informativo, 4.Co-gestión/creación</t>
  </si>
  <si>
    <t>Público en general, docentes, primera infancia, grupos educativos.</t>
  </si>
  <si>
    <t>Equipo humano área educativa del Museo, recursos digitales (tablets), material didáctico.</t>
  </si>
  <si>
    <t>Servicios culturales</t>
  </si>
  <si>
    <t>Franjas culturales</t>
  </si>
  <si>
    <t>Enriquecer, complementar y ampliar las temáticas a abordar en los espacios culturales</t>
  </si>
  <si>
    <t>Intercambios pedagógicos de ciudad, charlas y conferencias, Érase una vez en el Museo y Efemérides y celebraciones</t>
  </si>
  <si>
    <t xml:space="preserve">Para este periodo se llevaron acabo las siguientes actividades:
1) Franja "Érase una vez en el Museo": ¿Cómo leer una imagen fotográfica". 2) Franja Érase una vez en el Museo: "Entre relatos e imágenes". 3) Franja: Efemérides y celebraciones. Día del Idioma. 4) Franja: Érase una vez en el MuseoBogotá narrada desde el cine y la literatura. 5) Conferencia sobre conservación de fotos del álbum familiar, a cargo de María Antonieta García. 6) Conferencia sobre Espectro fotográfico de la Bogotá entre siglos: a cargo de Andrés Patiño. 7) Visita "Poder Femenino". 8) Procedimiento álbum - Organización, exhibición y control y charla: ¿Qué nos dice el álbum familiar? 9) Érase una vez en el Museo: Historias reveladas. 10) Intercambio pedagógico de ciudad: Taller "Ese meme lo hago yo", en asocio con el MAMU. 11) Expedición: Tras la lente de Daniel Rodríguez. 12) Cine foro en torno a la exposición En torno al cine. Memorias bogotanas en la gran pantalla.
Con relación a los Intercambios Pedagógicos de Ciudad se realizó la articulación con el MAMU (Museo de Arte Miguel Urrutia) con el fin de llevar a cabo una actividad en conjunto. Por otro lado, las charlas y conferencias permitieron generar espacios de discusión, reflexión y apropiación de diferentes temas relacionados con el patrimonio de la ciudad y con la experiencia de los participantes. En cuanto a la franja "Érase una vez en el Museo", las actividades asociadas permitieron ampliar el panorama acerca de las maneras en que nuestros públicos leen la ciudad y establecen narrativas asociadas a lo que les acontece en su vida cotidiana. Finalmente, como parte de las Efemérides se conmemoraron fechas como el día de la Mujer, el día del niño y el día del Idioma, entre otros, generando espacios de diálogo, inclusión y accesibilidad a la ciudadanía. </t>
  </si>
  <si>
    <t>1. Informativo</t>
  </si>
  <si>
    <t>Público en general, docentes, primera infancia, grupos educativos y familias</t>
  </si>
  <si>
    <t>Redes sociales IDPC y Museo de Bogotá</t>
  </si>
  <si>
    <t>Interacción ciudadana en redes sociales</t>
  </si>
  <si>
    <t>Equipo de comunicaciones IDPC y Museo de Bogotá</t>
  </si>
  <si>
    <t>Equipo de Participación Ciudadana</t>
  </si>
  <si>
    <t>Secretaría de Cultura, Recreación y Deporte</t>
  </si>
  <si>
    <t>Brindar información constante que motive la participación y disfrute del patrimonio cultural de Bogotá</t>
  </si>
  <si>
    <t>Redes sociales en funcionamiento permanente del IDPC y Museo de Bogotá: Facebook, Twitter e Instagram</t>
  </si>
  <si>
    <t>6 (permanente)</t>
  </si>
  <si>
    <t xml:space="preserve">Las 6 redes sociales del IDPC y Museo de Bogotá han sido activas en el periodo. Para efectos de participación, se miden las interacciones ciudadanas en Facebook (red que arroja fácilmente esas estadísticas), las cuales dan cuenta del involucramiento y diálogo de la ciudadanía en torno a las publicaciones de la entidad (acciones de like, comentario, compartir y/o click). En el periodo, el Facebook del IDPC reporta 39.987 interacciones ciudadanas para un total de 175 publicaciones (228 interacciones por publicación en promedio). Por su parte, el Facebook del Museo de Bogotá reporta 19.893 interacciones ciudadanas para un total de 139 publicaciones (143 interacciones por publicación en promedio). </t>
  </si>
  <si>
    <t xml:space="preserve">Las 6 redes sociales del IDPC y Museo de Bogotá han sido activas en el periodo. Para efectos de participación, se miden las interacciones ciudadanas en Facebook (red que arroja fácilmente esas estadísticas), las cuales dan cuenta del involucramiento y diálogo de la ciudadanía en torno a las publicaciones de la entidad (acciones de like, comentario, compartir y/o click). En el periodo, el Facebook del IDPC reporta 22.163 interacciones ciudadanas para un total de 160 publicaciones (139 interacciones por publicación en promedio). Por su parte, el Facebook del Museo de Bogotá reporta 33.918 interacciones ciudadanas para un total de 183 publicaciones (185 interacciones por publicación en promedio). </t>
  </si>
  <si>
    <t>1. Diagnóstico, 3. Implementación, 4. Evaluación</t>
  </si>
  <si>
    <t>1. Informativo, 2. Consultivo</t>
  </si>
  <si>
    <t>1. Sensibilización, 4. Control social</t>
  </si>
  <si>
    <t>Equipo humano, equipos, acceso internet, información de las áreas, software</t>
  </si>
  <si>
    <t>Asesoría técnica y acompañamiento para procesos de salvaguardia del patrimonio cultural inmaterial (PCI)</t>
  </si>
  <si>
    <t>Proceso de asesoría</t>
  </si>
  <si>
    <t>Equipo de Patrimonio Cultural Inmaterial</t>
  </si>
  <si>
    <t>Secretaría de Cultura, Recreación y Deporte, Secretaría Distrital de Gobierno, Alcaldías Locales, Ministerio de Cultura</t>
  </si>
  <si>
    <t>Acompañar procesos de reconocimiento e identificación de manifestaciones culturales para el desarrollo de acciones de salvaguardia del PCI con el fin de generar capacidad de agenciamiento del PCI en comunidades y grupos sociales de la ciudad.</t>
  </si>
  <si>
    <t>Talleres de sensibilización, reuniones, mesas de trabajo, ejercicios de colaboración e innovación</t>
  </si>
  <si>
    <t>Asesoría talladores del Cementerio Central: se realizó el proceso de asesoría a los talladores de piedra del Cementerio Central, con miras a avanzar en la salvaguardia del oficio tradicional que practican, a través de su inclusión en la LRPCI de Bogotá. Se convocó tres reuniones con representantes de este gremio, entre enero y marzo. Si bien se hizo envío de oficios de invitación con el fin de ampliar la participación y generar confianza entre otros representantes de este oficio, las reuniones contaron con muy baja o nula participación. Por este motivo, se dio por finalizado el proceso de asesoría con el gremio de marmoleros del Cementerio Central para inclusión en LRPCI, teniendo en cuenta que se trata de procesos que requieren de participación amplia y trabajo conjunto entre la entidad y los solicitantes. Como alternativa para el fortalecimiento o visibilización del oficio se realizó la articulación con el equipo Apropiación social del patrimonio (recorridos urbanos) para asesor tecnicamente la construcción de una propuesta de recorrido patrimonial alrededor del oficio por parte de sus representantes o portadores.</t>
  </si>
  <si>
    <t xml:space="preserve">Plaza de hierbas: se dio inicio a un proceso de asesoría referido a dicho espacio patrimonial, que comenzó por la iniciativa del Consejero Local de Patrimonio Cultural de Los Mártires, John Bernal, quien solicitó acompañamiento del IDPC frente a una serie de acciones institucionales y comunitarias que afectan el Patrimonio Cultural Inmaterial (PCI) asociado a los usos de las hierbas y de la hoja de tamal que se comercializan en la plaza. En articulación con el área de Participación del IDPC, se adelantaron gestiones para instalar una mesa de trabajo interinstitucional orientada a la articulación de acciones para salvaguardar el PCI de la plaza frente a las intervenciones arquitectónicas programadas por el IPES relacionados con los requerimientos de la Secretaría de Salud. En este sentido, se llevaron a cabo reuniones con el consejero. Igualmente se convocaron y moderaron dos reuniones, los días 2 y 22 de agosto, con la participación de los siguientes actores: la Subdirectora de Emprendimiento, la Coordinadora de Plazas de Mercado Distritales y el Administrador de la Plaza Samper Mendoza como representantes del IPES, la Referente de Inspección y Vigilancia de Alimentos Sanos y la Referente Local de la Subred Centro Oriente de la Secretaría de Salud, los referentes locales de Cultura y Seguridad de la Alcaldía Local, el enlace Territorial de la Secretaría de Cultura en Los Mártires, el Consejero Local de Patrimonio, la delegada de la Personera Local, la delegada del Referente Local del IDPAC, el Referente Local del Instituto Distrital de Turismo y el Enlace del Sistema Sofía de la Secretaría de la Mujer (estos tres últimos actores se sumaron a la segunda reunión). Durante el proceso, se ha socializado el rol que cada actor desempeña de acuerdo con las competencias institucionales y se han definido acciones para actuar de forma articulada frente a la inminente transformación de la plaza en diálogo con los comerciantes de la misma. </t>
  </si>
  <si>
    <t>Ciudadanía general, colectivos ciudadanos, grupos sociales y poblacionales,  portadores y cultores del PCI</t>
  </si>
  <si>
    <t>Depende del solicitante</t>
  </si>
  <si>
    <t xml:space="preserve">Equipo humano patrimonio inmaterial; materiales de papelería;  computadores. </t>
  </si>
  <si>
    <t>Programa Patrimonios Locales</t>
  </si>
  <si>
    <t>Ciclo de talleres patrimonios locales</t>
  </si>
  <si>
    <t>Oficina de comunicaciones</t>
  </si>
  <si>
    <t>Entidades distritales y locales (SDCRD, Alcaldías Locales, SDIS, IDPAC, Biblored, IDARTES)</t>
  </si>
  <si>
    <t>Activar la salvaguardia del PCI bogotano con la participación de la ciudadanía, portadores, cultores y colectivos culturales locales, a través de la identificación, investigación participativa, divulgación local que se recoge en la creación de contenidos y metarial impreso.</t>
  </si>
  <si>
    <t>Talleres, ejercicios de investigación participativa, elaboración de contenidos y encuentro final interlocalidades</t>
  </si>
  <si>
    <t>En este periodo se realizó el proceso de sistematización en el marco del programa Patrimonios Locales, a través del diligenciamiento de la matriz de registro de manifestaciones culturales y de la matriz de memoria local a partir de la información producida durante la implementación del programa en 2018. Igualmente, se continuó incorporando información producto de lo adelantado en 2018 en la carpeta compartida Red de Patrimonios Locales, creada con el fin de facilitar el acceso a los participantes, como parte de la construcción colectiva de conocimiento y del fortalecimiento de la red de investigadores locales.
Durante el último mes se adelantaron las acciones necesarias para la apertura de la convocatoria pública (elaboración de piezas, definición del cronograma, gestión de espacios y preparación de contenidos digitales).</t>
  </si>
  <si>
    <t>3.Implementación, 4. Evaluación</t>
  </si>
  <si>
    <t>Organizaciones de base, colectivos culturales locales, gremios de oficios tradicionales, portadores o cultores del PCI, CLACP, medios de comunicación locales, universidades, ciudadanía en general</t>
  </si>
  <si>
    <t>Localidades de Usme, Bosa, Los Mártires, Barrios Unidos, Engativá, Kennedy, Fontibón, Antonio Nariño, San Cristóbal</t>
  </si>
  <si>
    <t xml:space="preserve">Equipo humano patrimonio inmaterial; alimentación participantes; apoyo transporte participantes; materiales de papelería; servicios profesionales diseño gráfico; impresión productos divulgativos y piezas para convocatoria; computadores. </t>
  </si>
  <si>
    <t>Recorridos urbanos patrimoniales</t>
  </si>
  <si>
    <t xml:space="preserve">Ejercicios de sensibilización con colectivos ciudadanos </t>
  </si>
  <si>
    <t>Equipo de Apropiación Social del Patrimonio</t>
  </si>
  <si>
    <t>Urban Sketches Bogotá
Bogotá dibujada
Otros colectivos ciudadanos interesados</t>
  </si>
  <si>
    <t>Reconocimiento y valoración del patrimonio cultural en la apropiación urbana de colectivos ciudadanos</t>
  </si>
  <si>
    <t>Ejercicios de colaboración e innovación para la apropiación del patrimonio cultural</t>
  </si>
  <si>
    <t xml:space="preserve">Se realizó un recorrido participativo con los integrantes de Urban Sketches Bogotá, en el cual el equipo de recorridos aportó los contenidos sobre patrimonio cultural, mientras que los ciudadanos desarrollaron ejercicios de dibujo alrededor de los temas abordados. El balance participativo fue positivo y motivo el interés por participar en la dibujatón (fomento), por realizar nuevos recorrridos e integrarse a actividades del IDPC relacionadas con sectores de interés cultural como el Voto Nacional y espacios como el MDB. Se contó con la participación de 9 personas pertenecientes a colectivos de dibujantes, además de los participantes en el recorrido.
Se realizó la articulación con el equipo de Civinautas en el diseño (investigación, metodología y ejecución) de un recorrido de patrimonio cultural en el barrio Santa Teresita con la participación de madres que lideran procesos de educación en casa con sus hijos y que vienen trabajando con este programa. La elaboración de los contenidos del recorrido incorporó sus aportes y conocimientos sobre el territorio y las dinámicas patrimoniales. En el codiseño participaron 4 madres y en el recorrido fueron 7 niños y 7 adultos. El principal resultado es la motivación para la construcción de un nuevo recorrido que contemple los elementos de patrimonio cultural. 
El recorrido programado con Bogotá Dibujada no se llevó a cabo y se programará para el sguiente periodo, el equipo de recorridos está a la espera de la disponibilidad de este grupo. </t>
  </si>
  <si>
    <t>Se realizaron dos recorridos patrimoniales en homenaje al arquitecto Germán Samper. El equipo de recorridos realizó la investigación, preparación y diseño del recorrido. El colectivo Urban Sketchers, realizó ejercicios de dibujo de los espacios: Ciudadela Colsusbsidio y Parque Santander. El balance participativo es positivo en tanto que se siguen realizando alianzas para desarrollar nuevas actividades. Esto permitió que tanto el colectivo y el programa de recorridos participara de la Primera Bienal de Espacio Público de Bogotá organizada por la Sociedad Colombiana de Arquitectos. 
Adicionalmente a estas actividades se realizó un recorrido llamado "Insumisas y exaltadas" en el cual se vinculó en el proceso de reconocimiento de la labor y el papel de la mujer en la independencia. Este recorrido contó con el apoyo del colectivo Miércoles de Chicas, donde se desarrolló un fanzine con ilustraciones de las mujeres que participaron en la Independencia. Esto permitió que el material de divulgación incentivara un contacto diferente con los elementos patrimoniales de la ciudad. El balance participativo es positivo, sin embargo, se requiere de presupuesto para poder mantener alianzas con estos colectivos, ya sea para material didáctico (fanzine) o para conferencias, charlas o talleres.</t>
  </si>
  <si>
    <t>Organizaciones sociales y colectivos culturales</t>
  </si>
  <si>
    <t>Equipo humano, expertos, papelería</t>
  </si>
  <si>
    <t>Piloto de divulgación participativa del PCI en los recorridos urbanos patrimoniales</t>
  </si>
  <si>
    <t>Equipo PCI
Equipo Comunicaciones</t>
  </si>
  <si>
    <t>IPES, Gremios de comerciantes</t>
  </si>
  <si>
    <t xml:space="preserve"> Sensibilización del PCI en los recorridos de reconocimiento, valoración y conservación del Patrimonio Cultural, a través de la participación de comerciantes y visitantes de lugares de comercio tradicional</t>
  </si>
  <si>
    <t>Diálogo de saberes durante recorridos / ejercicios de colaboración e innovación</t>
  </si>
  <si>
    <t>El equipo de recorridos realizó el contacto con el administrador de la Plaza de mercado de la Perseverancia para tener el contacto con los vendedores y contar con su participación directa en el desarrollo del recorrido. Sin embargo esta se concentró en la venta de productos más que en su aporte a los contenidos del PCI durante la actividad. De forma que aunque el recorrido vinculó 40 asistentes inscritos, solamente se contó con la participación de 3 personas pertenecientes a la Plaza. Como resultado se logró llevar a cabo el primer pilotaje de recorridos articulados con PCI donde se identificaron posibles rutas de mejora para incrementar la participación de ciudadana en los aportes al contenido de los recorridos.</t>
  </si>
  <si>
    <t xml:space="preserve">Se realizó una jornada con embellecedores de calzado en la cual se trabajó la historia de San Victorino, reconociendo su labor como componente fundamental para el reconocimiento de los elementos patrimoniales presentes en el sector.  Desde el quipo de recorridos se va a realizar un documento en donde se encuentre la información de las transformación de la Plaza de San Victorino, para luego plantear un trabajo en el cual los embelledores puedan replicar esta información con fotografías y datos históricos del sector en el cual ellos trabajan. Se tiene que seguir trabajando con ellos para lograr un proceso en el cual el IIDPC y su programa de recorridos urbanos patrimoniales, pueda ofrecer elementos de interpretación que puedan útiles en este proceso. Como resultado se pudo llevar a cabo un primer encuentro, conocerlos y presentar las intenciones de trabajo articulado con la comunidad. </t>
  </si>
  <si>
    <t>1.Informativo</t>
  </si>
  <si>
    <t>Portadores de PCI</t>
  </si>
  <si>
    <t>Equipo humano, expertos, papelería.</t>
  </si>
  <si>
    <t>Plan Especial de Manejo y Protección (PEMP) del Centro Histórico de Bogotá</t>
  </si>
  <si>
    <t>Socialización propuesta integral del PEMP</t>
  </si>
  <si>
    <t xml:space="preserve"> Subdirección de Gestión Territorial del Patrimonio</t>
  </si>
  <si>
    <t>Equipo de Participación PEMP</t>
  </si>
  <si>
    <t>Equipo PEMP, Equipo de Participación Ciudadana, Equipo de Gestión Social, Oficina de Comunicaciones</t>
  </si>
  <si>
    <t>Consejos de Planeación Local, Consejos Locales de Arte, Cultura y Patrimonio, Alcaldías Locales, Entidades Públicas</t>
  </si>
  <si>
    <t>Generar conocimiento del PEMP entre actores públicos, privados y sociales</t>
  </si>
  <si>
    <t>Campaña informativa y consulta ciudadana (a través de mecanismos como exposición, foro, redes sociales, página web)</t>
  </si>
  <si>
    <t xml:space="preserve">Se realizó una campaña informativa a través de las siguientes canales virtuales:
-Página web: se actualizaron los contenidos en la sección ABC del PEMP y se publicó la noticia de aprobación del Plan, que también apareció en un banner temporal para mayor visibilidad.
-Redes sociales: según análisis del equipo de comunicaciones, se priorizó la red de Twitter para conversar con la ciudadanía respecto a los avances del Plan. Para ello, se publicaron 21 tweets desde la cuenta del IDPC y 13 desde la del Alcalde Mayor de Bogotá, reforzando así los mensajes clave. </t>
  </si>
  <si>
    <t xml:space="preserve">Se realizó una campaña informativa a través de los siguientes canales virtuales:
-Página web: se mantuvo actualizada los contenidos en la sección ABC del PEMP.
-Redes sociales: según análisis del equipo de comunicaciones, se priorizó la red de Twitter para conversar con la ciudadanía respecto a los avances del Plan. Para ello, se publicaron 16 tweets desde la cuenta del IDPC, reforzando así los mensajes clave.
</t>
  </si>
  <si>
    <t>2. Formulación</t>
  </si>
  <si>
    <t>1.Informativo;2.Consultivo</t>
  </si>
  <si>
    <t>1. Sensibilización, 4. Control Social</t>
  </si>
  <si>
    <t>Organizaciones de base, gestores culturales locales, propietarios de BIC, actores representativos del patrimonio material e inmaterial local, comerciantes, universidades, empresarios, entidades públicas</t>
  </si>
  <si>
    <t>Localidades del Centro Histórico (Los Mártires, La Candelaria, Santa Fe)</t>
  </si>
  <si>
    <t xml:space="preserve">Equipo humano y materiales de oficina </t>
  </si>
  <si>
    <t>Retroalimentación sectorial del PEMP</t>
  </si>
  <si>
    <t>Consejos de Planeación Local, Consejos Locales de Arte, Cultura y Patrimonio, Alcaldías Locales, Entidades Públicas, Gremios, Universidades, Instancias de participación, organizaciones sociales</t>
  </si>
  <si>
    <t>Discutir y fortalecer aspectos de la propuesta integral del PEMP con residentes, comerciantes, empresarios, universidades y organizaciones del territorio</t>
  </si>
  <si>
    <t>Reuniones, Mesas de trabajo, Talleres</t>
  </si>
  <si>
    <t xml:space="preserve">Se realizaron 6 eventos de diálogos sectoriales, para validar y recibir retroalimentación sobre la formulación del PEMP en temas de interés de los diferentes actores. En estos eventos, participaron representantes de Juntas de Acción Comunal-JAC, Consejos de Planeación Local-CPL, Consejos Locales de Arte, Cultura y Patrimonio-CLACP, residentes, organizaciones sociales, culturales y vecinales, comerciantes y asociaciones de comerciantes, empresarios y gremios, universidades, colectivos y mesas ciudadanas, y entidades públicas (Secretaría de Cultura, Recreación y Deporte-SCRD, Instituto Distrital de Patrimonio Cultural-IDPC, Alcaldías Locales y Juntas Administradoras Locales-JAL) de las localidades de La Candelaria, Santa Fe y Los Mártires. Para estos encuentros y talleres, se contó con material como presentaciones y cartografía impresa así como la presencia de especialistas para resolver dudas específicas. Entre los temas discutidos, se destaca la importancia de lograr estrategias de permanencia de residentes y comerciantes tradicionales, como una de las prioridades del plan. Para ello, se planteó realizar mesas de trabajo adicionales que permitan definir mecanismos claros de manera conjunta. Por otro lado, frente a la norma propuesta por el PEMP, se dieron espacios de retroalimentación, especialmente con universidades, para recibir insumos y afinar la formulación en esta materia. </t>
  </si>
  <si>
    <t xml:space="preserve">Se realizaron 10 eventos de diálogo sectorial, especialmente para socializar y recibir retroalimentación sobre la versión aprobada del PEMP con veedurías ciudadanas, gremios, universidades y entidades públicas el 29 de mayo; con las Juntas Administradoras Locales de La Candelaria, Los Mártires y Santa Fe los 22 de mayo, 7 y 11 de junio; con ProBogotá el 13 de junio;  con la Asociación del Mercado de las Pulgas San Alejo el 18 de junio; con la Universidad Central el 20 de junio y 4 de julio; con la Corporación de Universidades del Centro el 4 de julio; con estudiantes el 8 de agosto. Estos encuentros fueron de gran relevancia para fortalecer la comunicación y articulación entre actores, compartir conocimiento y lecciones aprendidas, generar sinergias y diálogos multiactor en el territorio hacia una mayor apropiación del plan y propuestas que promuevan la conservación y salvaguardia del patrimonio cultural (material e inmaterial) y patrimonio natural del Centro Histórico. Los principales temas de interés de los actores fueron: mejoramiento de condiciones de habitabilidad para residentes tradicionales y nuevos, promoción de escenarios de colaboración entre actores, recuperación y dinamización del espacio público, y fortalecimiento de la productividad y competitvidad. </t>
  </si>
  <si>
    <t>1. Informativo, 2.Consultivo</t>
  </si>
  <si>
    <t>1. Sensibilización 4. Control social</t>
  </si>
  <si>
    <t>Sexo, identidad de género</t>
  </si>
  <si>
    <t>Pilotos de activación y puesta en marcha del PEMP</t>
  </si>
  <si>
    <t>Equipo PEMP, Subdirección de Gestión Territorial del Patrimonio, Equipo de Participación Ciudadana, Equipo de Gestión Social, Equipo de Patrimonio Cultural Inmaterial, Equipo de Recorridos Urbanos, Oficina de Comunicaciones</t>
  </si>
  <si>
    <t>Movilizar a actores del Centro Histórico de Bogotá en torno a la activación de los mecanismos de gestión propuestos en el PEMP, así como de algunos proyectos estratégicos, para generar apropiación del Plan</t>
  </si>
  <si>
    <t>Ejercicios de colaboración ciudadana, Ejercicios de innovación abierta</t>
  </si>
  <si>
    <t>En las reuniones mencionadas en el ámbito anterior y otras convocadas por distintos actores del territorio, se avanzó en la definición de posibles pilotos a realizar en el ámbito de aplicación del PEMP que activen la apropiación del Plan. No se reportan pilotos ejecutados para este cuatrimestre, debido a que se dio prioridad a la socialización y discusión de avances de cara a la aprobación del PEMP.</t>
  </si>
  <si>
    <t xml:space="preserve">En el periodo se avanzó en el diseño de tres pilotos de activación del PEMP que generen resultados concretos y apropiación entre los actores del territorio de cara a la continuidad y sostenibilidad del Plan, uno de ellos ya lanzado, y dos a realizarse en el último cuatrimestre. Se llevaron a cabo distintas reuniones para concretar las siguientes iniciativas:
1. En ejecución: 
-Reto Centro Histórico con docentes y estudiantes : Se realizó una reunión con docentes el 19 de julio de 2019 con varias universidades públicas y privadas para lanzar, en conjunto con la Sociedad Colombiana de Arquitectos, un reto para mejorar la habitabilidad de espacios de encuentros colectivos, a partir de proyectos concretos desarrollados por estudiantes de diversas disciplinas. En el segundo encuentro con docentes el 30 de julio de 2019, los docentes tuvieron la oportunidad de realizar propuestas sobre los lineamientos del reto y aclarar dudas generales, se realizó la presentación de criterios para iniciar con los proyectos en aulas. 
2. En proceso de diseño:
-Recorrido con enfoque de género en el CHB: Se realizó reunión con la Secretaría Distrital de la Mujer el 10 de julio de 2019, para coordinar actividad de participación con enfoque de género, con el fin de generar una retroalimentación a la propuesta de espacio público en el área del PEMP, desde las concepciones y formas de apropiación de las mujeres, realizando una actividad de impacto en el espacio público.
-Huerta urbana en la calle 16 con la empresa FAMOC: El 22 de mayo de 2019 se realizó reunión con el fin de generar una propuesta de intervención en la Calle 16 de agricultura urbana, la cual incluya la participación de al menos 45 personas. Se ha avanzado en el diseño de la infraestructura mínima de la huerta. </t>
  </si>
  <si>
    <t>2. Formulación, 3. Implementación</t>
  </si>
  <si>
    <t>2.Consultivo, 4. Co-gestión/creación</t>
  </si>
  <si>
    <t>Rendición permanente de cuentas</t>
  </si>
  <si>
    <t>Escenarios de rendición de cuentas
*Articulado con actividades 3.1.3, 3.2.5, 3.2.7 del PAAC</t>
  </si>
  <si>
    <t>Oficina Asesora de Planeación</t>
  </si>
  <si>
    <t>Oficina Asesora de Planeación, Equipo de Participación Ciudadana</t>
  </si>
  <si>
    <t>Equipo de Transparencia y Atención a la Ciudadanía, Equipo de comunicaciones</t>
  </si>
  <si>
    <t>Veeduría Distrital, Secretaría Distrital de Gobierno</t>
  </si>
  <si>
    <t xml:space="preserve">Rendir cuentas de la gestión del IDPC y recibir retroalimentación de la ciudadanía </t>
  </si>
  <si>
    <t>Audiencia pública</t>
  </si>
  <si>
    <t>Para mayor información en la materia, consulte la Estrategia de Rendición Permanente de Cuentas del IDPC y respectivo Plan de acción 2019.</t>
  </si>
  <si>
    <t>4. Evaluación</t>
  </si>
  <si>
    <t>4. Control social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</si>
  <si>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</si>
  <si>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</si>
  <si>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</si>
  <si>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Distintas subdirecciones y equipos del IDPC responsables del cumplimiento de las Políticas Públicas Distritales</t>
  </si>
  <si>
    <t>Secretaría Distrital de Cultura, Recreación y Deporte, Secretaría de Gobierno (oficina de Planeación), y demás Secretarías responsables de otras Pólíticas Públicas Distritales</t>
  </si>
  <si>
    <t>Cumplimiento de las Políticas Públicas Distritales de manera concertada con la ciudadanía</t>
  </si>
  <si>
    <t>Mesas de trabajo de Pólíticas Públicas Distritales (Mesa PIAA, LGBTI, artesanos, entre otras)</t>
  </si>
  <si>
    <t>Según convocatorias del Sector Cultura, Recreación y Deporte</t>
  </si>
  <si>
    <t>El IDPC participó en 3 espacios de participación relacionados con los PIAA convocados por la Secretaría de Cultura, Recreación y Deporte, en los cuales asistieron los distintos grupos étnicos para precisar los compromisos de cada entidad en la vigencia 2019 y realizar seguimiento, los días 14 de febrero (pueblos indígenas), 28 de febrero (pueblo Rrom) y 7 de marzo (pueblo raizal). Adicionalmente, el IDPC acompañó la jornada de socialización de estímulos con participación de grupos afro con el IDPAC el 22 de febrero.</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</si>
  <si>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</si>
  <si>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</si>
  <si>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</si>
  <si>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Equipos humanos técnicos</t>
  </si>
  <si>
    <t>Compromisos ciudadanos</t>
  </si>
  <si>
    <t>Concertación y seguimiento a compromisos ciudadanos
* Articulado con actividades 3.2.6 del PAAC</t>
  </si>
  <si>
    <t>Distintas subdirecciones y equipos del IDPC responsables del cumplimiento de los compromisos ciudadanos</t>
  </si>
  <si>
    <t>Veeduría Distrital</t>
  </si>
  <si>
    <t>Recibir y atender iniciativas ciudadanas sobre la orientación de la inversión y evaluación de los resultados de la ejecución de Políticas Públicas Distritales</t>
  </si>
  <si>
    <t>Según convocatorias de la Veeduría Distrital</t>
  </si>
  <si>
    <t xml:space="preserve">La Veeduría Distrital no ha convocado mesas de pactos durante el periodo. Sin embargo, el IDPC participó en un ejercicio preliminar de lanzamiento de las herramientas para el control preventivo en Bogotá, evento que también contó con la participación de los veedores ciudadanos, el 26 de abril. </t>
  </si>
  <si>
    <t>El día 28 de mayo se asistió a la Mesa de Verificación de los Pactos Ciudadanos convocada por la Veeduría Distrital y se explicó en detalle la información relacionada con los pactos suscritos con los ciudadanos y ciudadanas que hacen parte del Observatorio Distrital.</t>
  </si>
  <si>
    <t>3. Decisorio</t>
  </si>
  <si>
    <t>Depende de los compromisos ciudadanos</t>
  </si>
  <si>
    <t xml:space="preserve">Sistema Distrital de Patrimonio Cultural </t>
  </si>
  <si>
    <t xml:space="preserve">Instancias de participación ciudadana del Sistema Distrital de Patrimonio Cultural </t>
  </si>
  <si>
    <t>Dirección General, Subdirección de Divulgación y Apropiación del Patrimonio, Oficina Asesora de Planeación</t>
  </si>
  <si>
    <t>Dirección General, Subdirección de Divulgación y Apropiación del Patrimonio, Equipo de Participación Ciudadana</t>
  </si>
  <si>
    <t>Deliberar y concertar la gestión del IDPC con los integrantes de las instancias, con miras a fortalecer el control social</t>
  </si>
  <si>
    <t>Instancias de participación ciudadana (Consejo Distrital de Patrimonio Cultural, Mesa de Consejeros Locales del Patrimonio)</t>
  </si>
  <si>
    <t>Como Secretaría Técnica de las dos instancias del Sistema, se llevaron a cabo las siguientes sesiones:
- 4 sesiones del Consejo Distrital de Patrimonio Cultural, en las cuales participó el 90% de los Consejeros elegidos o delegados. Se realizaron las recomendaciones de inclusión en el listado BIC, aclaraciones a fichas individuales de valoración, así como las exclusiones pertinentes. Por otro lado, se programó una sesión extraordinaria para tratar temas relacionados con el proyecto del Metro de Bogotá y del PEMP del Centro Histórico.
- Primera sesión de la Mesa de Consejeros Locales del Patrimonio Cultural el 29 de marzo con 25 participantes, para definir los cargos y delegado al Consejo Distrital, y empezar la formulación del reglamento interno y plan de trabajo.</t>
  </si>
  <si>
    <t xml:space="preserve">Como Secretaría Técnica de las dos instancias del Sistema, se llevaron a cabo las siguientes sesiones: 
- 4 sesiones del Consejo Distrital de Patrimonio Cultural. Se realizaron las recomendaciones de inclusión en el listado BIC, delimitaciones, aclaraciones a fichas individuales de valoración, así como las exclusiones pertinentes. 
- 4 sesiones de la Mesa de Consejeros Locales del Patrimonio Cultural, desarrolladas el 17 de mayo, 21 de junio, 26 de julio y 30 de agosto, dos de éstas extraordinarias, en las cuales se abordó la agenda temática definida para la presentación de los siguientes temas: POT y Patrimonio Cultural, PEMP del Centro Histórico, Aspectos generales del Patrimonio Cultural, Participación Ciudadana, Patrimonio Cultural Inmaterial y Recursos Nacionales destinados al Patrimonio Cultural. </t>
  </si>
  <si>
    <t>1.Informativo, 2. Consultivo, 3. Decisorio</t>
  </si>
  <si>
    <t>2. Creación de capacidades, 3. Movilización de actores, 4. Control social</t>
  </si>
  <si>
    <t>Representantes de entidades públicas, gremios, organizaciones sociales y culturales que integran las instancias</t>
  </si>
  <si>
    <t>Sistema Distrital de Arte, Cultura y Patrimonio</t>
  </si>
  <si>
    <t>Instancias de participación ciudadana del Sistema Distrital de Arte, Cultura y Patrimonio</t>
  </si>
  <si>
    <t>Instancias de participación ciudadana (Consejo Distrital de Arte, Cultura y Patrimonio, Consejos Distritales de Cultura Poblacional, Mesa Temática de Museos, y Consejos Locales de Arte, Cultura y
Patrimonio)</t>
  </si>
  <si>
    <t>El equipo de participación del IDPC participó como delegado en los Consejos de cultura poblacional convocados en el periodo: el Consejo de Cultura de Grupos Étnicos el 10 de abril, Consejo de Cultura de Sectores Sociales el 11 de abril, y Consejo de Cultura de Grupos Etarios el 12 de abril. En estas reuniones, se definieron los cargos y delegados a las demás instancias del Sistema, y se inició la definición del reglamento interno y del plan de trabajo.</t>
  </si>
  <si>
    <t xml:space="preserve">El equipo de participación del IDPC participó como delegado en los Consejos de cultura poblacional convocados en el periodo: el Consejo de Cultura de Grupos Étnicos los 11 y 26 de junio, Consejo de Cultura de Sectores Sociales el 16 de mayo, el 27 de Junio y el 25 de Julio; Consejo de Cultura de Grupos Etarios el 23 de Mayo y el 16 de agosto, y el Consejo de Cultura Poblacional el 29 de mayo. En estas reuniones, se avanzó en el abordaje de temas de interés para los grupos poblacionales en materia de política pública e incidencia de estas poblaciones. 
Así mismo se asistió y se acompañó a los Consejos Locales de Arte Cultura y Patrimonio de la localidad de Los Mártires ( 4 de Junio y 6 de Julio) y de Santa Fe (24 de Julio) tanto para presentar el portafolio de servicios del IDPC como para apoyar la gestión local cultural del Sector y el plan de acción de estos espacios de participación ciudadana. </t>
  </si>
  <si>
    <t>Sexo, orientación sexual, identidad de género, transcurrir vital, pertenencia étnica, personas con discapacidad, víctimas del conflicto armado</t>
  </si>
  <si>
    <t>Ámbitos convocados por el IDPC (institucionales y Sistema Distrital de Patrimonio Cultural)</t>
  </si>
  <si>
    <t>Ámbitos convocados por terceros (Sistema de Arte, Cultura y Patrimonio, y otros)</t>
  </si>
  <si>
    <t xml:space="preserve">En este periodo se culminó el proceso de convocatoria  y se desarrollaron los ciclos de talleres y ejercicios de investigación en las localidades de Antonio Nariño y San Cristóbal, Kennedy y Fontibón, Engativá y Barrios Unidos. Igualmente, se trabajó en la finalización de los contenidos creativos elaborados por los participantes en el marco del proceso, y el equipo del IDPC dio inicio al proceso de compilación y edición de los mismos para el diseño y producción de los impresos proyectados. Se anexa documento con el detalle referente a las fechas, localidades y número de participantes de cada actividad.  
</t>
  </si>
  <si>
    <r>
      <rPr>
        <b/>
        <sz val="11"/>
        <rFont val="Calibri"/>
        <family val="2"/>
      </rPr>
      <t xml:space="preserve">Cuatrimestre 1: </t>
    </r>
    <r>
      <rPr>
        <sz val="11"/>
        <rFont val="Calibri"/>
        <family val="2"/>
      </rPr>
      <t xml:space="preserve">Listados de asistencia espacios mencionados.
</t>
    </r>
    <r>
      <rPr>
        <b/>
        <sz val="11"/>
        <rFont val="Calibri"/>
        <family val="2"/>
      </rPr>
      <t>Cuatrimestre 2</t>
    </r>
    <r>
      <rPr>
        <sz val="11"/>
        <rFont val="Calibri"/>
        <family val="2"/>
      </rPr>
      <t>: Listados de asistencia espacios mencionados.
Cuatrimestre 3:</t>
    </r>
  </si>
  <si>
    <r>
      <rPr>
        <b/>
        <sz val="11"/>
        <rFont val="Calibri"/>
        <family val="2"/>
      </rPr>
      <t>Cuatrimestre 1</t>
    </r>
    <r>
      <rPr>
        <sz val="11"/>
        <rFont val="Calibri"/>
        <family val="2"/>
      </rPr>
      <t xml:space="preserve">: Invitación evento Veeduría Distrital
</t>
    </r>
    <r>
      <rPr>
        <b/>
        <sz val="11"/>
        <rFont val="Calibri"/>
        <family val="2"/>
      </rPr>
      <t>Cuatrimestre 2</t>
    </r>
    <r>
      <rPr>
        <sz val="11"/>
        <rFont val="Calibri"/>
        <family val="2"/>
      </rPr>
      <t>: Lista de asistencia Mesa Pactos
Cuatrimestre 3:</t>
    </r>
  </si>
  <si>
    <r>
      <rPr>
        <b/>
        <sz val="11"/>
        <rFont val="Calibri"/>
        <family val="2"/>
      </rPr>
      <t>Cuatrimestre 1:</t>
    </r>
    <r>
      <rPr>
        <sz val="11"/>
        <rFont val="Calibri"/>
        <family val="2"/>
      </rPr>
      <t xml:space="preserve"> NA
Cuatrimestre 2:
Cuatrimestre 3:</t>
    </r>
  </si>
  <si>
    <r>
      <rPr>
        <b/>
        <sz val="11"/>
        <rFont val="Calibri"/>
        <family val="2"/>
      </rPr>
      <t>Cuatrimestre 1</t>
    </r>
    <r>
      <rPr>
        <sz val="11"/>
        <rFont val="Calibri"/>
        <family val="2"/>
      </rPr>
      <t xml:space="preserve">: Listados de asistencia de sesiones mencionadas.
</t>
    </r>
    <r>
      <rPr>
        <b/>
        <sz val="11"/>
        <rFont val="Calibri"/>
        <family val="2"/>
      </rPr>
      <t>Cuatrimestre 2</t>
    </r>
    <r>
      <rPr>
        <sz val="11"/>
        <rFont val="Calibri"/>
        <family val="2"/>
      </rPr>
      <t>:  Listados de asistencia de sesiones mencionadas.
Cuatrimestre 3:</t>
    </r>
  </si>
  <si>
    <r>
      <rPr>
        <b/>
        <sz val="11"/>
        <rFont val="Calibri"/>
        <family val="2"/>
      </rPr>
      <t xml:space="preserve">Cuatrimestre 1: </t>
    </r>
    <r>
      <rPr>
        <sz val="11"/>
        <rFont val="Calibri"/>
        <family val="2"/>
      </rPr>
      <t xml:space="preserve">Listados de asistencia de los tres Consejos mencionados.
</t>
    </r>
    <r>
      <rPr>
        <b/>
        <sz val="11"/>
        <rFont val="Calibri"/>
        <family val="2"/>
      </rPr>
      <t>Cuatrimestre 2</t>
    </r>
    <r>
      <rPr>
        <sz val="11"/>
        <rFont val="Calibri"/>
        <family val="2"/>
      </rPr>
      <t>: Listados de asistencia de los Consejos mencionados.
Cuatrimestre 3:</t>
    </r>
  </si>
  <si>
    <t>Se han realizado 5 campañas lúdicas:
1. Civinautas I, Santa Teresita, fecha 3 de mayo, 25 voluntarios, personas beneficiadas 3.
2. Civinautas II, Santa Teresita, fecha 6 de julio, 18 voluntarios, personas beneficiadas 24.
3. Día del espacio público, San Francisco, fecha 3 de agosto, 52 voluntarios, personas beneficiadas 235.
4. Día del espacio público, calle 12 C, fecha 3 de agosto, 13 voluntarios, personas beneficiadas 1151.
5. Las Cruces, fecha 9 de agosto, 550 voluntarios, personas beneficiadas 414.</t>
  </si>
  <si>
    <t>Se realizaron las jornadas de concertación con los representantes legales de las entidades Fundación Erigaie con el proyecto ganador "Historias Fragmentadas" del Programa de Apoyos Concertados; y Fotomuseo Museo Nacional de la Fotografía de Colombia, con el proyecto "Fotográfica Bogotá 2019 - VIII Encuentro Internacional de Fotografía" de la entidad. 
Posteriormente, se formalizó el contrato con Fotomuseo Museo Nacional de la Fotografía de Colombia.</t>
  </si>
  <si>
    <t xml:space="preserve">Una vez definido el mecanismo jurídico administrativo para la entrega de los recursos a los grupos étnicos, se realizaron las reuniones de socialización del proceso de concertación con cada grupo, es decir en total 2.
En el proceso de formulación de proyectos el IDPC desde el grupo de participación, patrimonio inmaterial y fomento se dieron asesorías de manera presencial y virtual, en total 5 reuniones para la defición de cada proyecto. 
Una vez suscritos los proyectos: a) Le Gada Rromania Traje Tradicional Gitano de la entidad Proceso Organizativo del Pueblo Rom Gitano de Colombia - Prorrom; b) “Le Draba Le Purengue” de la entidad Organización del Pueblo Gitano de Colombia, Unión Romani de Colombia, y c) Proyecto Fortalecimiento de las tradiciones identitarias de la comunidad Raizal en Bogotá, una mirada desde la historia de las danzas tradicionales raizales de la Entidad Organización de la Comunidad Raizal con Residencia Fuera del Archipiélago de San Andrés, Providencia y Santa Catalina ORFA. 
Se realizó un reunión informativa con el fin de comunicar los procesos administrativos para la ejeucción de los mismos y el acompañmiento por parte del IDPC. 
Se realizó una reunión con representantes del pueblo indígena con el acompañamiento de la SCRD y la Secretaría de Gobierno, con el fin de comunicar la necesidad de culminar con la legalización del proyecto 2018, para así iniciar el proceso de concertación 2019 y realizar la asignación de los recursos. 
Adicionalmente, el área de fomento ha realizado tres reuniones de acompañamiento a la ejecución de los proyectos:
1. Unión Romani: Taller preparación medicina tradicional llevado a cabo el 23 de agosto.
2. Prorrom: Taller reflexión en torno a la transformación del vestido en las mujeres gitanas/ confección, llevado a cabo el día 13 de agosto; y corte y confección de cada uno de los vestidos para 16 vestidos, llevado a cabo el día 31 de agosto. </t>
  </si>
  <si>
    <r>
      <t xml:space="preserve">Intercambios pedagógicos de ciudad  
1. Laboratorio "El agua origen de todo",  agosto 17 y 24.
Charlas y conferencias
2. Charla "Se habla pasito" El drama del 6 de octubre, a cargo de Yamil Galindo, 22 de mayo; 3. La vida del cine en Bogotá en el siglo XX,  Nelsón Gómez, junio 5, 51 asistentes; 4. Cine foro alrededor de la exposición "En torno al cine. Memorias bogotanas en la gran pantalla"; 5. Conversatorio: 50 años construyendo un museo para la ciudad. Invitados: Hernando Acevedo Quintero, Luis Carlos Colón y Ángela Santamaría; 
6. Cine foro alrededor de la exposición En torno al cine. Memorias bogotanas en la gran pantalla
    *Cine foro película "Dos ángeles y medio" , mayo 2
    *Cine foro alrededor de la película "Raíces de piedra", mayo 9
    *Cine foro, selección de cortos años 60, vol 1 
    *Cine foro, cortometrajes realizados entre 1955 y 1976, mayo 23
    *Cine foros/ Alma provinciana,  junio: 2   
    *Rapsodia en Bogotá,  junio 13
    *Cine foro- Rapsodia en Bogotá, por Daniel Suárez, junio 15, 28 asistentes   
    *El sereno de Bogotá", junio 30
</t>
    </r>
    <r>
      <rPr>
        <b/>
        <sz val="11"/>
        <rFont val="Calibri"/>
        <family val="2"/>
      </rPr>
      <t xml:space="preserve">Érase una vez en el Museo  </t>
    </r>
    <r>
      <rPr>
        <sz val="11"/>
        <rFont val="Calibri"/>
        <family val="2"/>
      </rPr>
      <t xml:space="preserve">
7 Érase una vez en el Museo: "Cómo leer una película", mayo 26; 8. Érase una vez en el Museo: Taller Historias de película, junio 16;  9.Taller: Picnic literario: historias de la Sabana, julio 28 ; 10. "Cuentos de héroes", agosto 31. 
</t>
    </r>
    <r>
      <rPr>
        <b/>
        <sz val="11"/>
        <rFont val="Calibri"/>
        <family val="2"/>
      </rPr>
      <t>Efemérides y celebraciones</t>
    </r>
    <r>
      <rPr>
        <sz val="11"/>
        <rFont val="Calibri"/>
        <family val="2"/>
      </rPr>
      <t xml:space="preserve">
11. Día del Maestro, 15 de mayo, visita comentada especial: El cine educativo y cultural, alrededor de la exposición En torno al cine. Memorias bogotanas en la gran pantalla; 12. Día internacional de los museos: Visita comentada nocturna por la exposición En torno al cine. Memorias bogotanas en la gran pantalla, 18 de mayo;  13. Visita temática por la colección permanente, con motivo del Cumpleaños de Bogotá. Fundaciones de Bogotá. Agosto 6. </t>
    </r>
  </si>
  <si>
    <t>El IDPC participó en un espacio convocado por la Secretaría Distrital de Cultura, Recreación y Deporte y representantes del pueblo Palenque, el 11 de junio. En ambos casos se solicitó información sobre la ejecución del Plan y se solicitó produndizar el desarrollo de acciones y recursos en beneficios estos pueblos.</t>
  </si>
  <si>
    <t>Se adelantaron las deliberaciones y seleccionaron los ganadores de las convocatorias 2019, asignando en el periodo las dos últimas becas pendientes. El total de las becas son: Beca de investigación sobre el comercio tradicional en el centro histórico de Bogotá, Beca de investigación y divulgación sobre una colección de bienes muebles en Bogotá, Beca de investigación histórica sobre un barrio de interés cultural en Bogotá, Beca Patrimonios Locales: salvaguardia del Patrimonio Cultural Inmaterial de Bogotá, Beca para la visibilización y apropiación del Patrimonio Cultural Inmaterial de las comunidades Negras, Afrosdescedientes y Palenqueras de Bogotá; Beca para la visibilización de los saberes y prácticas de mujeres portadoras de Patrimonio Cultural Inmaterial en Bogotá, Beca nuevas tecnologías para la apropiación del Patrimonio Cultural de Bogotá, Premio de fotografía ciudad de Bogotá y Premio Dibujatón.
Se han realizado visitas de seguimiento a los proyectos ganadores y se realizó revisión de informes de avance de ejecución de siete becas para aprobación de segundo desembolso. 
Finalmente, para este periodo solo se tiene en cuenta una actividad dado que en el anterior reporte se registó una actividad de más.</t>
  </si>
  <si>
    <t>Avance PAAC 1er cuatrimestre</t>
  </si>
  <si>
    <t>Avance PAAC 2do cuatrimestre</t>
  </si>
  <si>
    <r>
      <rPr>
        <b/>
        <sz val="11"/>
        <rFont val="Calibri"/>
        <family val="2"/>
      </rPr>
      <t>Cuatrimestre 1:</t>
    </r>
    <r>
      <rPr>
        <sz val="11"/>
        <rFont val="Calibri"/>
        <family val="2"/>
      </rPr>
      <t xml:space="preserve"> Campaña 1 a 3 (Registro fotográfico y ficha ejecutiva), Campaña 4 (Registro fotográfico).
</t>
    </r>
    <r>
      <rPr>
        <b/>
        <sz val="11"/>
        <rFont val="Calibri"/>
        <family val="2"/>
      </rPr>
      <t>Cuatrimestre 2</t>
    </r>
    <r>
      <rPr>
        <sz val="11"/>
        <rFont val="Calibri"/>
        <family val="2"/>
      </rPr>
      <t>: Ficha ejecutivas de las campañas.
Cuatrimestre 3:</t>
    </r>
  </si>
  <si>
    <r>
      <t xml:space="preserve">Se han generado acciones en 3 entornos patrimoniales, en los cuales se ha propiciado interacción directa con comunidades vecinas a los diferentes proyectos  y obras de intervención que se están ejecutando desde la Subdirección, como sigue:
</t>
    </r>
    <r>
      <rPr>
        <b/>
        <sz val="11"/>
        <rFont val="Calibri"/>
        <family val="2"/>
      </rPr>
      <t xml:space="preserve">1. Entorno Voto Nacional </t>
    </r>
    <r>
      <rPr>
        <sz val="11"/>
        <rFont val="Calibri"/>
        <family val="2"/>
      </rPr>
      <t xml:space="preserve">
Acompañamiento en reunión de socialización de la obra de la Basílica y mediación para la divulgación a la comunidad sobre el cierre de la iglesia en Semana Santa. Gestión ante propietario de inmueble vecino de la Basílica para viabilización de la obra. 
</t>
    </r>
    <r>
      <rPr>
        <b/>
        <sz val="11"/>
        <rFont val="Calibri"/>
        <family val="2"/>
      </rPr>
      <t>2. Entorno Bosa</t>
    </r>
    <r>
      <rPr>
        <sz val="11"/>
        <rFont val="Calibri"/>
        <family val="2"/>
      </rPr>
      <t xml:space="preserve">
Visita al monumento Alameda de Bosa concertada con comunidad de Bosa, con el fin de informar sobre el avance de la obra y la importancia de la corresponsabilidad en su conservación. Se acordó enviar un mapa patrimonial para la definición de un recorrido de reconocimiento de los valores patrimoniales de Bosa y así fomentar su apropiación.  
</t>
    </r>
    <r>
      <rPr>
        <b/>
        <sz val="11"/>
        <rFont val="Calibri"/>
        <family val="2"/>
      </rPr>
      <t>3. Entorno Kennedy</t>
    </r>
    <r>
      <rPr>
        <sz val="11"/>
        <rFont val="Calibri"/>
        <family val="2"/>
      </rPr>
      <t xml:space="preserve">
Dos reuniones con comunidad de Kennedy acerca de la intervención al monumento de Banderas, con el fin de informarles sobre el proceso de la obra, sus objetivos y alcances, y la necesidad de mantener el interés en su salvaguarda (articulación con ámbito de Bienes Muebles-Inmuebles Monumento Banderas).
No se alcanza la meta programada de los 8 entornos dinamizados, debido a las demoras en la consolidación del equipo de gestión social. Si bien se inició la gestión social, a la fecha no se reportan actividades concretas de participación ciudadana.</t>
    </r>
  </si>
  <si>
    <r>
      <rPr>
        <b/>
        <sz val="11"/>
        <rFont val="Calibri"/>
        <family val="2"/>
      </rPr>
      <t>Cuatrimestre 1:</t>
    </r>
    <r>
      <rPr>
        <sz val="11"/>
        <rFont val="Calibri"/>
        <family val="2"/>
      </rPr>
      <t xml:space="preserve">
1.Entorno Voto Nacional: Registro fotográfico y derecho de petición de gestión 
2.Entorno Bosa: Acta y registro pieza de sondeo de percepción.
3.Entorno Kennedy: Acta, registro pieza de sondeo, y registro fotográfico reunión.
</t>
    </r>
    <r>
      <rPr>
        <b/>
        <sz val="11"/>
        <rFont val="Calibri"/>
        <family val="2"/>
      </rPr>
      <t>Cuatrimestre 2</t>
    </r>
    <r>
      <rPr>
        <sz val="11"/>
        <rFont val="Calibri"/>
        <family val="2"/>
      </rPr>
      <t>: Listas de asistencia y registro fotográfico de eventos mencionados.
Cuatrimestre 3:</t>
    </r>
  </si>
  <si>
    <r>
      <rPr>
        <b/>
        <sz val="11"/>
        <rFont val="Calibri"/>
        <family val="2"/>
      </rPr>
      <t xml:space="preserve">Cuatrimestre 1: </t>
    </r>
    <r>
      <rPr>
        <sz val="11"/>
        <rFont val="Calibri"/>
        <family val="2"/>
      </rPr>
      <t xml:space="preserve">Listas de Asistencia 13_03_2019_Reunión Usminia
</t>
    </r>
    <r>
      <rPr>
        <b/>
        <sz val="11"/>
        <rFont val="Calibri"/>
        <family val="2"/>
      </rPr>
      <t>Cuatrimestre 2:</t>
    </r>
    <r>
      <rPr>
        <sz val="11"/>
        <rFont val="Calibri"/>
        <family val="2"/>
      </rPr>
      <t xml:space="preserve"> Listas de asistencia, correos, cartas y registros fotográficos de las gestiones.
Cuatrimestre 3:</t>
    </r>
  </si>
  <si>
    <r>
      <rPr>
        <b/>
        <sz val="11"/>
        <rFont val="Calibri"/>
        <family val="2"/>
      </rPr>
      <t>Cuatrimestre 1:</t>
    </r>
    <r>
      <rPr>
        <sz val="11"/>
        <rFont val="Calibri"/>
        <family val="2"/>
      </rPr>
      <t xml:space="preserve">
Fotos Socialización Visita Banderas 01_03_2019.
Acta Banderas Reconocimiento Madrinas 12_04_2019.
</t>
    </r>
    <r>
      <rPr>
        <b/>
        <sz val="11"/>
        <rFont val="Calibri"/>
        <family val="2"/>
      </rPr>
      <t>Cuatrimestre 2</t>
    </r>
    <r>
      <rPr>
        <sz val="11"/>
        <rFont val="Calibri"/>
        <family val="2"/>
      </rPr>
      <t>: Fotos socialización.
Cuatrimestre 3:</t>
    </r>
  </si>
  <si>
    <r>
      <rPr>
        <b/>
        <sz val="11"/>
        <rFont val="Calibri"/>
        <family val="2"/>
      </rPr>
      <t xml:space="preserve">Cuatrimestre 1: </t>
    </r>
    <r>
      <rPr>
        <sz val="11"/>
        <rFont val="Calibri"/>
        <family val="2"/>
      </rPr>
      <t xml:space="preserve">Actas del proceso de concertación con cada entidad.
</t>
    </r>
    <r>
      <rPr>
        <b/>
        <sz val="11"/>
        <rFont val="Calibri"/>
        <family val="2"/>
      </rPr>
      <t>Cuatrimestre 2</t>
    </r>
    <r>
      <rPr>
        <sz val="11"/>
        <rFont val="Calibri"/>
        <family val="2"/>
      </rPr>
      <t>: Convenio Fundación Erigaie.
Cuatrimestre 3:</t>
    </r>
  </si>
  <si>
    <r>
      <rPr>
        <b/>
        <sz val="11"/>
        <rFont val="Calibri"/>
        <family val="2"/>
      </rPr>
      <t>Cuatrimestre 1:</t>
    </r>
    <r>
      <rPr>
        <sz val="11"/>
        <rFont val="Calibri"/>
        <family val="2"/>
      </rPr>
      <t xml:space="preserve"> Cartas Ministerio del Interior, cartas de invitación a las jornadas de concertación y listados de asistencia. 
</t>
    </r>
    <r>
      <rPr>
        <b/>
        <sz val="11"/>
        <rFont val="Calibri"/>
        <family val="2"/>
      </rPr>
      <t>Cuatrimestre 2</t>
    </r>
    <r>
      <rPr>
        <sz val="11"/>
        <rFont val="Calibri"/>
        <family val="2"/>
      </rPr>
      <t>: listas de asistencia y registro fotográfico de las reuniones mencionadas. 
Cuatrimestre 3:</t>
    </r>
  </si>
  <si>
    <r>
      <rPr>
        <b/>
        <sz val="11"/>
        <rFont val="Calibri"/>
        <family val="2"/>
      </rPr>
      <t>Cuatrimestre 1:</t>
    </r>
    <r>
      <rPr>
        <sz val="11"/>
        <rFont val="Calibri"/>
        <family val="2"/>
      </rPr>
      <t xml:space="preserve"> Listados de inscritos a las convocatorias y resoluciones de designación de jurados. 
</t>
    </r>
    <r>
      <rPr>
        <b/>
        <sz val="11"/>
        <rFont val="Calibri"/>
        <family val="2"/>
      </rPr>
      <t>Cuatrimestre 2:</t>
    </r>
    <r>
      <rPr>
        <sz val="11"/>
        <rFont val="Calibri"/>
        <family val="2"/>
      </rPr>
      <t xml:space="preserve"> Resoluciones de dos premios entregados en este periodo, y fotografías de reuniones de seguimiento.
Cuatrimestre 3:</t>
    </r>
  </si>
  <si>
    <r>
      <rPr>
        <b/>
        <sz val="11"/>
        <rFont val="Calibri"/>
        <family val="2"/>
      </rPr>
      <t xml:space="preserve">Cuatrimestre 1: </t>
    </r>
    <r>
      <rPr>
        <sz val="11"/>
        <rFont val="Calibri"/>
        <family val="2"/>
      </rPr>
      <t xml:space="preserve"> 48 Actas de Planeación y Seguimiento,y 46 Listas de Asistencia a Recorridos
Cuatrimestre 2:
Cuatrimestre 3:</t>
    </r>
  </si>
  <si>
    <r>
      <rPr>
        <b/>
        <sz val="11"/>
        <rFont val="Calibri"/>
        <family val="2"/>
      </rPr>
      <t>Cuatrimestre 1:</t>
    </r>
    <r>
      <rPr>
        <sz val="11"/>
        <rFont val="Calibri"/>
        <family val="2"/>
      </rPr>
      <t xml:space="preserve"> Base de datos y entrevistas (los audios de las entrevistas reposan en el archivo del área de Curaduría, por lo que su consulta deberá hacerse directamente en esta área).
Cuatrimestre 2:
Cuatrimestre 3:</t>
    </r>
  </si>
  <si>
    <r>
      <rPr>
        <b/>
        <sz val="11"/>
        <rFont val="Calibri"/>
        <family val="2"/>
      </rPr>
      <t>Cuatrimestre 1:</t>
    </r>
    <r>
      <rPr>
        <sz val="11"/>
        <rFont val="Calibri"/>
        <family val="2"/>
      </rPr>
      <t xml:space="preserve"> Base de datos y videos (los cuales reposan en el archivo del área de Curaduría, por lo que su consulta deberá hacerse directamente en esta área).
Cuatrimestre 2:
Cuatrimestre 3:</t>
    </r>
  </si>
  <si>
    <r>
      <rPr>
        <b/>
        <sz val="11"/>
        <rFont val="Calibri"/>
        <family val="2"/>
      </rPr>
      <t xml:space="preserve">Cuatrimestre 1: </t>
    </r>
    <r>
      <rPr>
        <sz val="11"/>
        <rFont val="Calibri"/>
        <family val="2"/>
      </rPr>
      <t xml:space="preserve">Listados de asistencia, portafolios educativos y programaciones. 
</t>
    </r>
    <r>
      <rPr>
        <b/>
        <sz val="11"/>
        <rFont val="Calibri"/>
        <family val="2"/>
      </rPr>
      <t>Cuatrimestre 2:</t>
    </r>
    <r>
      <rPr>
        <sz val="11"/>
        <rFont val="Calibri"/>
        <family val="2"/>
      </rPr>
      <t xml:space="preserve"> Informe de actividades Museo de Bogotá área educativa mayo, junio y agosto.
Cuatrimestre 3:</t>
    </r>
  </si>
  <si>
    <r>
      <rPr>
        <b/>
        <sz val="11"/>
        <rFont val="Calibri"/>
        <family val="2"/>
      </rPr>
      <t>Cuatrimestre 1:</t>
    </r>
    <r>
      <rPr>
        <sz val="11"/>
        <rFont val="Calibri"/>
        <family val="2"/>
      </rPr>
      <t xml:space="preserve"> Listados de asistencia, portafolios educativos y programaciones. 
</t>
    </r>
    <r>
      <rPr>
        <b/>
        <sz val="11"/>
        <rFont val="Calibri"/>
        <family val="2"/>
      </rPr>
      <t xml:space="preserve">Cuatrimestre 2: </t>
    </r>
    <r>
      <rPr>
        <sz val="11"/>
        <rFont val="Calibri"/>
        <family val="2"/>
      </rPr>
      <t>Listados de asistencia del cuatrimestre.
Cuatrimestre 3:</t>
    </r>
  </si>
  <si>
    <r>
      <rPr>
        <b/>
        <sz val="11"/>
        <rFont val="Calibri"/>
        <family val="2"/>
      </rPr>
      <t>Cuatrimestre 1:</t>
    </r>
    <r>
      <rPr>
        <sz val="11"/>
        <rFont val="Calibri"/>
        <family val="2"/>
      </rPr>
      <t xml:space="preserve"> Estadísticas Facebook IDPC y MDB.
</t>
    </r>
    <r>
      <rPr>
        <b/>
        <sz val="11"/>
        <rFont val="Calibri"/>
        <family val="2"/>
      </rPr>
      <t>Cuatrimestre 2</t>
    </r>
    <r>
      <rPr>
        <sz val="11"/>
        <rFont val="Calibri"/>
        <family val="2"/>
      </rPr>
      <t>: Estadísticas Facebook IDPC y MDB.
Cuatrimestre 3:</t>
    </r>
  </si>
  <si>
    <r>
      <rPr>
        <b/>
        <sz val="11"/>
        <rFont val="Calibri"/>
        <family val="2"/>
      </rPr>
      <t xml:space="preserve">Cuatrimestre 1: </t>
    </r>
    <r>
      <rPr>
        <sz val="11"/>
        <rFont val="Calibri"/>
        <family val="2"/>
      </rPr>
      <t xml:space="preserve">Actas y listas de asistencia.
</t>
    </r>
    <r>
      <rPr>
        <b/>
        <sz val="11"/>
        <rFont val="Calibri"/>
        <family val="2"/>
      </rPr>
      <t>Cuatrimestre 2:</t>
    </r>
    <r>
      <rPr>
        <sz val="11"/>
        <rFont val="Calibri"/>
        <family val="2"/>
      </rPr>
      <t xml:space="preserve"> Actas y listas de asistencia.
Cuatrimestre 3:</t>
    </r>
  </si>
  <si>
    <r>
      <rPr>
        <b/>
        <sz val="11"/>
        <rFont val="Calibri"/>
        <family val="2"/>
      </rPr>
      <t>Cuatrimestre 1:</t>
    </r>
    <r>
      <rPr>
        <sz val="11"/>
        <rFont val="Calibri"/>
        <family val="2"/>
      </rPr>
      <t xml:space="preserve"> Piezas gráficas de divulgación.
</t>
    </r>
    <r>
      <rPr>
        <b/>
        <sz val="11"/>
        <rFont val="Calibri"/>
        <family val="2"/>
      </rPr>
      <t>Cuatrimestre 2:</t>
    </r>
    <r>
      <rPr>
        <sz val="11"/>
        <rFont val="Calibri"/>
        <family val="2"/>
      </rPr>
      <t xml:space="preserve"> listados de asistencia.
Cuatrimestre 3:</t>
    </r>
  </si>
  <si>
    <t>Equipo Comunicaciones
Civinautas</t>
  </si>
  <si>
    <r>
      <rPr>
        <b/>
        <sz val="11"/>
        <rFont val="Calibri"/>
        <family val="2"/>
      </rPr>
      <t xml:space="preserve">Cuatrimestre 1: </t>
    </r>
    <r>
      <rPr>
        <sz val="11"/>
        <rFont val="Calibri"/>
        <family val="2"/>
      </rPr>
      <t>Lista de asistencia, fotografìas, encuesta de satisfacción y proceso de elaboración del guión del barrio Santa Teresita.</t>
    </r>
    <r>
      <rPr>
        <b/>
        <sz val="11"/>
        <rFont val="Calibri"/>
        <family val="2"/>
      </rPr>
      <t xml:space="preserve"> 
Cuatrimestre 2: </t>
    </r>
    <r>
      <rPr>
        <sz val="11"/>
        <rFont val="Calibri"/>
        <family val="2"/>
      </rPr>
      <t>Listados de inscritos y fotografías.
Cuatrimestre 3:</t>
    </r>
  </si>
  <si>
    <r>
      <rPr>
        <b/>
        <sz val="11"/>
        <rFont val="Calibri"/>
        <family val="2"/>
      </rPr>
      <t>Cuatrimestre 1:</t>
    </r>
    <r>
      <rPr>
        <sz val="11"/>
        <rFont val="Calibri"/>
        <family val="2"/>
      </rPr>
      <t xml:space="preserve"> Listado de asistencia, fotografías y encuesta de satisfacción. 
</t>
    </r>
    <r>
      <rPr>
        <b/>
        <sz val="11"/>
        <rFont val="Calibri"/>
        <family val="2"/>
      </rPr>
      <t xml:space="preserve">Cuatrimestre 2: </t>
    </r>
    <r>
      <rPr>
        <sz val="11"/>
        <rFont val="Calibri"/>
        <family val="2"/>
      </rPr>
      <t>Listados de asistencia y fotografías.
Cuatrimestre 3:</t>
    </r>
  </si>
  <si>
    <r>
      <rPr>
        <b/>
        <sz val="11"/>
        <rFont val="Calibri"/>
        <family val="2"/>
      </rPr>
      <t>Cuatrimestre 1:</t>
    </r>
    <r>
      <rPr>
        <sz val="11"/>
        <rFont val="Calibri"/>
        <family val="2"/>
      </rPr>
      <t xml:space="preserve"> Listado de tweets PEMP, Pantallazo ABC PEMP y Noticia de aprobación en página web. 
</t>
    </r>
    <r>
      <rPr>
        <b/>
        <sz val="11"/>
        <rFont val="Calibri"/>
        <family val="2"/>
      </rPr>
      <t>Cuatrimestre 2</t>
    </r>
    <r>
      <rPr>
        <sz val="11"/>
        <rFont val="Calibri"/>
        <family val="2"/>
      </rPr>
      <t>: Listado de tweets PEMP, Pantallazo ABC PEMP
Cuatrimestre 3:</t>
    </r>
  </si>
  <si>
    <r>
      <rPr>
        <b/>
        <sz val="11"/>
        <rFont val="Calibri"/>
        <family val="2"/>
      </rPr>
      <t>Cuatrimestre 1:</t>
    </r>
    <r>
      <rPr>
        <sz val="11"/>
        <rFont val="Calibri"/>
        <family val="2"/>
      </rPr>
      <t xml:space="preserve">  1. Acta reunión Asosanvictorino 27.02.2019 2. Acta Reunión Residentes La Concordia 13.03.2019 3. Lista asistencia CPL Candelaria 20.03.2018 4. Lista asistencia Corporación Universidades del Centro 02.04.2019 5. Acta Taller Norma Urbana Universidades del Centro 08.04.2019 6. Acta Encuentro Residentes y Comerciantes 10.04.2019 
</t>
    </r>
    <r>
      <rPr>
        <b/>
        <sz val="11"/>
        <rFont val="Calibri"/>
        <family val="2"/>
      </rPr>
      <t>Cuatrimestre 2</t>
    </r>
    <r>
      <rPr>
        <sz val="11"/>
        <rFont val="Calibri"/>
        <family val="2"/>
      </rPr>
      <t>: 1. Lista asistencia JAL Candelaria 11.06.2019 2.Lista de asistencia JAL Santa Fé 07.06.2019 3. Lista asistencia JAL Mártires 22.05.2019 4. Lista asistencia ProBogotá 13.06.2019; 5. Lista asistencia AsoSanalejo 18.06.2019;  6. Lista asistencia U Central 20.06.2019; 7. Lista asistencia U Central Calle 22 04.07.2019; 10. Lista de asistencia Veedurías, Gremios, Universidades 29.05.2019.
Cuatrimestre 3:</t>
    </r>
  </si>
  <si>
    <r>
      <rPr>
        <b/>
        <sz val="11"/>
        <rFont val="Calibri"/>
        <family val="2"/>
      </rPr>
      <t xml:space="preserve">Cuatrimestre 1: </t>
    </r>
    <r>
      <rPr>
        <sz val="11"/>
        <rFont val="Calibri"/>
        <family val="2"/>
      </rPr>
      <t xml:space="preserve">NA
</t>
    </r>
    <r>
      <rPr>
        <b/>
        <sz val="11"/>
        <rFont val="Calibri"/>
        <family val="2"/>
      </rPr>
      <t>Cuatrimestre 2</t>
    </r>
    <r>
      <rPr>
        <sz val="11"/>
        <rFont val="Calibri"/>
        <family val="2"/>
      </rPr>
      <t>: 1. Lista de asistencia SCA Universidades 19.07.2019 2. Lista de asistencia Encuentros SCA Universidades 30.07.2019 3. Lista de asistencia Piloto Género 10.07.2019 4. Lista de asistencia Huerta Urbana calle 16 22.05.2019.
Cuatrimestre 3:</t>
    </r>
  </si>
  <si>
    <t>Encuentros</t>
  </si>
  <si>
    <t>Redes Sociales</t>
  </si>
  <si>
    <t xml:space="preserve">Se realizaron recorridos denominados "Tiendas con memoria" con componentes de PCI. En este ejercicio se desarrolló una estrategia en la cual los comerciantes pudieran ser partícipes del recorrido contando sus experiencias. El balance de participación es positivo en tanto que vincula a las personas portadoras de saberes a los recorridos programados y realizados, esto permite un mayor acercamiento con la comunidad. Sin embargo, es necesario poder implementar una mejor estrategia que pueda promover los incentivos. </t>
  </si>
  <si>
    <t xml:space="preserve">Se realizó una campaña informativa a través de los siguientes canales virtuales:
-Página web: se mantuvo actualizada la sección ABC del PEMP, incluyendo las últimas versiones de los documentos técnicos de soporte, y se publicaron varias noticias y boletines sobre los encuentros ciudadanos desarrollados en el periodo.
-Redes sociales: según análisis del equipo de comunicaciones, se priorizó la red de Twitter para conversar con la ciudadanía respecto a los avances del Plan. Para ello, se publicaron 22 tweets desde la cuenta del IDPC, reforzando así los mensajes clave con textos y videos atractivos.
-Con el objetivo de contar con un espacio presencial de información, divulgación y atención a la ciudadanía, se inauguró la Casa Abierta del Centro Histórico el 19 de septiembre en la sede Palomar del Príncipe. En este espacio, se cuenta con una exposición del PEMP explicando i) Por qué el PEMP no es un estudio más; ii) el área del Centro Histórico; iii) las principales problemáticas del Centro; iv) la visión propuesta al 2038; v) el sistema de gestión, vi) la propuesta urbana, vii) los proyectos, viii) las unidades de paisaje y iv) las intervenciones integrales. En la exposición también se comparten las cifras clave del proceso de participación ciudadana desarrollado desde el año 2017 y un plano interactivo para seguir mapeando actores estratégicos e iniciativas. Adicional a la exposición, el equipo de participación realizó 10 jornadas de atención a la ciudadanía los días jueves de 2:00 pm a 6:00 pm con un total de 25 consultas, para aclarar dudas específicas. El evento de cierre de la Casa Abierta se realizó el 11 de diciembre de 2019. </t>
  </si>
  <si>
    <t>Se realizaron 4 eventos de diálogo sectorial, con el fin de seguir discutiendo y resolver dudas asociadas a la formulación del PEMP y su articulación con otros instrumentos de gestión y planeación con diferentes actores del Centro Histórico. Se convocó a las Curadurías Urbanas el 13 de noviembre para presentar y retroalimentar la propuesta normativa del PEMP y resolver dudas sobre los lineamientos específicos de norma urbana y su articulación con el POT. En el marco de la Casa Abierta del Centro Histórico, se desarrolló un encuentro sobre el aprovechamiento económico del espacio público en el Centro Histórico con gremios, universidades, residentes y comerciantes donde se expuso la figura de DEMOS (Distritos Especiales de Mejoramiento y Organización Sectorial) el 3 de octubre y se discutieron iniciativas en curso sobre la Av. Jiménez y la Cra 7. Finalmente, se realizaron dos encuentros sobre permanencia de residentes y comerciantes tradiconales, un tema de gran interés y preocupación de los habitantes del territorio; el primero, realizado el 17 de octubre, expuso e detalle  y discutió las acciones de la intervención integral del PEMP "Actividad Residencial e Identidad Local Fortalecida" en la cuál se hizo énfasis en el Programa de Permanencia de Residentes; el segundo, realizado el 7 de noviembre, consistió en aclarar dudas sobre la metodología de avalúos catastrales. Se contó como invitado especial a Catastro Distrital para exponer la relación de los avalúos catastrales, comerciales e impuesto predial.</t>
  </si>
  <si>
    <t>En el periodo se continuó con la ejecución del piloto "Reto Centro Histórico" y se desarrollaron cuatro pilotos de activación del PEMP más, con el fin de generar apropiación del PEMP entre los actores del territorio: 
I) El Reto Centro Histórico con docentes y estudiantes universitarios, inició su ejecución en el segundo cuatrimestre. Para este periodo, se realizaron 3 encuentros asociados a este proceso: Presentación del PEMP a docentes y estudiantes de la Universidad Nacional el 25 de septiembre; el Tercer Encuentro con Docentes y la Sociedad Colombiana de Arquitectos (SCA) el 4 de octubre para discutir avances y definir el cierre del Reto; y el evento de Cierre del Reto Centro Histórico el 29 de noviembre. Como resultado, los estudiantes de diversas disciplinas de las 7 universidades participantes propusieron más de 140 proyectos académicos que aporten a la recuperación del Centro Histórico. 
II) Un recorrido con enfoque de género, cuyo diseño inició en el cuatrimestre anterior, fue resultado de la articulación con la Secretaría Distrital de la Mujer. El recorrido tuvo como objetivo principal generar retroalimentación frente a la seguridad y el espacio público para las mujeres en el Centro Histórico y se realizó el 5 de diciembre. 
III) La implementación de una huerta urbana temporal en la calle 16 a partir de una iniciativa privada de la empresa FAMOC, con dos encuentros, uno el 13 de septiembre y el otro el 2 de diciembre.
IV) La activación de la Red Huertas del Centro Histórico en el marco de la Red Colaborativa propuesta en el PEMP, para la apropiación del patrimonio natural en dos encuentros donde se mapearon las huertas existentes, actores interesados y se inició una agenda de visitas e intercambios de saberes y experiencias, uno el 24 de octubre y otro el 20 de noviembre.
V) La documentación piloto de la iniciativa del Area Turística Sostenible (ATS) de La Candelaria para visibilizar y generar sinergias con otras apuestas del Centro Histórico, resultado de tres encuentros el 12 de septiembre, el 30 de octubre y el 13 de noviembre, en el marco del Banco de Iniciativas del Centro Histórico planteado en el PEMP.</t>
  </si>
  <si>
    <t>Para mayor información en la materia, consulte la Estrategia de Rendición Permanente de Cuentas del IDPC y respectivo Plan de acción 2019. Por lineamientos del Sector, no realizó una Audiencia del IDPC sino que el equipo de participación del IDPC acompañó los diálogos ciudadanos y la rendición de cuentas del Sector Cultura, Recreación y Deporte realizada el 5 de diciembre de 2019.</t>
  </si>
  <si>
    <r>
      <t xml:space="preserve">Como parte del seguimiento al Plan Integral de Acciones Afirmativas (PIAA) orientado al pueblo indígena residente en Bogotá, se asistió a la reunión realizada el 14 de noviembre entre las entidades del sector cultura y los 14 gobernadores indígenas para solucionar las inquietudes sobre los procesos de convocatoria 2019 y la proyección de PIAA 2020. En esta sesión se informó el estado del cumplimiento del PIAA 2019 por parte del IDPC y la proyección de acciones a partir de la evaluación realizada sobre la entrega de recursos a grupos étnicos a través de la figura de Alianzas Estrátegicas (Política Distrital de Fomento). Para esta reunión se contó con la participación de 23 personas. 
</t>
    </r>
    <r>
      <rPr>
        <i/>
        <sz val="11"/>
        <rFont val="Calibri"/>
      </rPr>
      <t xml:space="preserve">Como mencionado arriba, en el marco del Plan de Acción de la Política Pública LGTBI 2020 se realizaron cuatro encuentros: 1 de coordinación el 24 de octubre y 3 de asistencia técnica del equipo de patrimonio cultural inmaterial a la mesa LGBTI, el 8 y 15 de noviembre y el 12 de diciembre. En estos cuatro encuentros se contó 43 participantes. </t>
    </r>
  </si>
  <si>
    <t xml:space="preserve">El 28 de octubre se llevó a cabo una sesión de los Observatorios Ciudadanos de la Veeduría Distrital dedicada exclusivamente a explicar las intervenciones realizadas en el Monumento a Las Banderas de la Localidad de Kennedy y las acciones de gestión social dedicadas a garantizar la apropiación del mismo. Esta mesa de verificación contó con la colaboración entre los equipos de gestión socisl y de proyectos de la Subdirección de Protección e Intervención del Patrimonio y el equipo de participación ciudadana del IDPC. </t>
  </si>
  <si>
    <t xml:space="preserve">Como Secretaría Técnica de las dos instancias del Sistema, se llevaron a cabo las siguientes sesiones: 
- 3 sesiones del Consejo Distrital de Patrimonio Cultural. Se realizaron las recomendaciones de inclusión en el listado BIC, delimitaciones, aclaraciones a fichas individuales de valoración, así como las exclusiones pertinentes, los días 25 de septiembre, 23 de octubre y 20 de noviembre (se contó con un total de 45 asistentes)
- 4 sesiones de la Mesa de Consejeros Locales de Patrimonio Cultural, los días 20 de septiembre, 18 de octubre, 29 de noviembre y 17 de diciembre, en donde se avanzó en el cumplimiento de la agenda temática abordando los temas relacionados con las líneas de patrimonio cultural material (arqueológico, mueble e inmueble) y en la proyección de la Agenda Participativa Anual 2020 (se contó con un total de 55 asistentes).
</t>
  </si>
  <si>
    <t xml:space="preserve">El equipo de participación del IDPC participó como delegado en:
- Consejo Distrital de Arte, Cultura y Patrimonio el 8 de noviembre donde se discutió la Agenda Bogotá Cultural 2038 (se contó con la participación de 35 personas). 
- Mesa Temática de Museos: como Secretaría Técnica, el IDPC convocó a dos sesiones de la Mesa en este periodo, en donde se acordaron las delegaciones a otras instancias y se discutió el plan de trabajo de manera preliminar, los días 21 de octubre y 13 de diciembre (se contó con la participación de 21 personas en total). 
- Consejo Cultural de Grupos Étnicos realizados el 12 de septiembre y el 10 de diciembre de 2019, en los cuales se abordó la proyección del marco estratégico de concertación 2020 y se solicitó la priorización de recursos desde el sector cultura para la conmemoración de las fechas emblemáticas para cada pueblo (se contó con la participación de 25 personas). 
- Consejo de Cultura de Grupos Etarios realizados el 26 de septiembre y el 5 de noviembre donde se presentó el portafolio del IDPC con una función de títeres y acompañó la discusión de la Encuesta Bienal de Cultura (se contó con la participación de 37 personas). 
- Consejo de Cultura de Grupos Sociales realizado el 22 de octubre donde se acompañó un taller de interculturalidad en la Universidad Nacional (se contó con la participación de 12 personas). 
- Así mismo se asistió y se acompañó a los Consejos Locales de Arte, Cultura y Patrimonio de las localidades de Santa Fe (10 de septiembre y 13 noviembre con una participación de 23 personas) y Sumapaz (15 de septiembre y 24 de noviembre con una participación de 15 personas) tanto para presentar el portafolio de servicios del IDPC como para apoyar la gestión local cultural del Sector y el plan de acción de estas instancias de participación ciudadana. </t>
  </si>
  <si>
    <t>Durante el tercer cuatrimestre se hicieron ejercicios de socialización y gestión social en tres entornos patrimoniales:
1. La Candelaria: dos visitas y acompañamientos a vecinos de Bienes de Interés Cultural (Casa Colorada y Museo de Bogotá), 9 participantes.
2. Kennedy: reuniones en la Alcaldía Local, el Consejo Local de Seguridad, dos reuniones con Mesa de Grafiti y colectivos, y una reunión en la Veeduría Distrital para revisar el tema de Monumento a las Banderas, 69 participantes.
3. Teusaquillo: una reunión de socialización y discusión con las barras locales del América de Cali en colaboración con el IDPAC, 14 participantes.</t>
  </si>
  <si>
    <t>Debido a cambios estratégicos en la conducción del programa Adopta un Monumento, no se realizó el proceso de Adoptatón como estaba programado. Pero en su lugar se continuó con procesos de socialización y adopción con particulares y se lanzó el programa "Yo también cuento" durante la Semana de Cultura Ciudadana, el cual abrió una nueva modalidad de adopción virtual. Durante el tercer cuatrimestre de 2019 se reportan 80 procesos de adopción con individuos u organizaciones (24 de ellos se firmaron, 55 se encuentran radicados por firmar, y se realizó una jornada de socialización con una organización). De éstos, 77 procesos se derivan de la modalidad virtual del programa "Yo también cuento".</t>
  </si>
  <si>
    <t xml:space="preserve">En el marco del Plan de Gestión Social diseñado para la Obra de Restauración al Monumento a las Banderas, contrato de obra No. IDPC-OB-442-2019, se han realizado 42 reuniones con la comunidad, de las cuales 26 han sido socializaciones del avance de la obra y 16 talleres para dar a conocer la obra de restauración y la importancia de la misma como patrimonio de todos los ciudadanos de Bogotá. </t>
  </si>
  <si>
    <t>Seguimiento a la ejecución a través de la revisión de informes finales para aprobación del tercer y último desembolso de los dos proyectos de apoyo: "Historias Fragmentadas" de la Fundación Erigaie y "Fotográfica Bogotá 2019 - VIII Encuentro Internacional de Fotografía" de Fotomuseo Museo Nacional de la Fotografía de Colombia. Así mismo se realizaron visitas a las exposisiciones propuestas en cada uno de los proyectos.</t>
  </si>
  <si>
    <t xml:space="preserve">Seguimiento a la ejecución a través de la revisión del informe de avance y trámite del segundo desembolso de la organización Unión Romaní e informes finales para aprobación de tercer y último desembolso de las organizaciones Prrom y Orfa. 
 Se realizó trámite de prórroga para el proyecto de Unión Romaní por solicitud de la organización en tanto argumentaron dificultades en las gestiones de espacio para el evento de cierre.
Se realizaron reuniones de seguimiento y visitas de acompañamiento a los eventos de cierre de los proyectos, es importante fortalecer la divulgación de las acciones resultado de los proyectos adelantados no solo al interior de los pueblos Raizales y Gitanos sino también con la ciudadanía bogotana en general. 
Debido a que los informes con los soportes de ejecución de los proyectos de las Alianzas Estrátegicas son entregados al área de Fomento durante este tercer cuatrimestre para el cierre administrativo del proceso, la información reportada en dicha matriz (soportada en los listados de asistencia) recoge información del segundo cuatrimestre. </t>
  </si>
  <si>
    <t xml:space="preserve">Seguimiento a la ejecución de los proyectos a través de la revisión de informes finales para aprobación del tercer y último desembolso, y acompañamiento a las actividades de cierre y socialización.
Debido a que los informes con los soportes de ejecución de los proyectos ganadores del programa de estímulos son entregados al área de Fomento durante este tercer cuatrimestre para el cierre administrativo del proceso, la información reportada en dicha matriz (soportada en los listados de asistencia, informes y demás anexos) recoge información del segundo cuatrimestre. </t>
  </si>
  <si>
    <t>Durante este periodo se realizaron tres encuentros presenciales en los meses de septiembre, octubre y noviembre en el marco del espacio de formación a formadores (Diplomado en Patrimonio Cultural para Educación). Este espacio contó con la participación de los docentes de las 17 Instituciones Educativas Distritales y cuatro padres de familia del contexto de aprendizaje "Familias que educan en casa". De este diplomado se certificaron a 20 personas, 16 docentes y 4 padres de familia (durante todos los encuentros se contó con 95 participantes).
Los recorridos de ciudad del programa Civinautas realizados durante el cuatrimestre se realizaron con los 17 colegios vinculados de 12 localidades de Bogotá. Los recorridos correspondieron al tercer módulo: Mi localidad y cuarto: Bogotá, mi patrimonio. En el tercer módulo se visitaron diferentes equipamientos culturales de la ciudad y en el cuarto, la exposición Civinautas: Hechos de memoria.  Se cuentan 3419 participantes en estos recorridos. Adicionalmente, si se tiene en cuenta el caracter interactivo y participativo de la exposición, se reportan 3633 asistentes participantes.</t>
  </si>
  <si>
    <t>No aplica</t>
  </si>
  <si>
    <t xml:space="preserve">Las 6 redes sociales del IDPC y Museo de Bogotá han sido activas en el periodo. Para efectos de participación, se miden las interacciones ciudadanas en Facebook (red que arroja fácilmente esas estadísticas), las cuales dan cuenta del involucramiento y diálogo de la ciudadanía en torno a las publicaciones de la entidad (acciones de like, comentario, compartir y/o click). En el periodo, el Facebook del IDPC reporta 28.168 interacciones ciudadanas para un total de 122 publicaciones (230 interacciones por publicación en promedio). Por su parte, el Facebook del Museo de Bogotá reporta 70.975 interacciones ciudadanas para un total de 123 publicaciones (577 interacciones por publicación en promedio). </t>
  </si>
  <si>
    <t>-Plaza de Mercado Samper Mendoza (plaza de hierbas) - continuidad del proceso iniciado en el segundo cuatrimestre: se dio continuidad al proceso de asesoría que comenzó por la iniciativa del Consejero Local de Patrimonio Cultural de Los Mártires, John Bernal. En articulación con el área de Participación del IDPC, se adelantaron gestiones para instalar una mesa de trabajo interinstitucional orientada a la articulación de acciones para salvaguardar el PCI de la plaza frente a las intervenciones arquitectónicas programadas por el IPES a causa de los requerimientos de la Secretaría de Salud. En este sentido, se asistió a una reunión de socialización citada por el IPES el 24 de septiembre, en la cual participaron los comerciantes y se atendió una solicitud por parte de los tamaleros presentes en la plaza, a través de la cual se reiteró la disposición de acompañamiento por parte del IDPC para acompañar, con enfoque de PCI, el proceso de transformación de la plaza. Durante el mes de noviembre se dio continuidad a la mesa de trabajo interinstitucional, convocando una reunión para el día 20 para conocer el estado de la obra y los problemas que esta enfrenta, explorar posibles soluciones y entregar ejemplares del juego La Bogotá de Los Mártires, elaborado con participantes del programa Patrimonios Locales, con el fin de sensibilizar a los integrantes de la mesa con el enfoque patrimonial y de memoria. Posteriormente, se acompañaron tres reuniones los días 26 noviembre y 5 de diciembre con los comerciantes de la plaza y la Personería Local, en las cuales se socializó el proceso de la mesa interinstitucional, se manifestaron inconformidades por parte de los comerciantes, se analizó la posibilidad de no hacer el parqueadero en el marco de la obra y se reflexionó sobre la necesidad de que los comerciantes se organicen para generar una mejor interlocución con la institucionalidad. 
-Mesa LGBTI: Acorde con la solicitud de la mesa para la política LGBTI, se retomó la asesoría adelantada durante el año 2018. Para esto, en articulación con el área de Participación de la Oficina Asesora de Planeación, se definió realizar tres encuentros en los últimos meses del año. Según lo acordado, se realizaron tres encuentros: 1) 7 de noviembre: en el primer encuentro se hizo un recuento de los avances realizados en 2018. 2) 17 de noviembre:  en el segundo encuentro se presentó el contexto normativo nacional e internacional, así como conceptos básicos de PCI, y se envió a la Mesa LGBTI documento de política de PCI y presentación realizada en la segunda sesión de trabajo. 3) 5 de diciembre: en el tercer encuentro se discutieron y ampliaron las ideas y posibilidades de la inclusión en LRPCI de los modos de vida, promoviendo la participación amplia de las diferentes identidades de género y fortaleciendo las organización de base en torno a la marcha LGBTI en Bogotá.</t>
  </si>
  <si>
    <t xml:space="preserve">Se realizó un recorrido por el "Parque de la Independencia" con participantes del proyecto 1108 de la Secretaría de Integración Social. El balance participativo es positivo, ya que permitió programar un nuevo recorrido, sin embargo no se pudo realizar debido a las manifestaciones que hubo en el mes de noviembre.  Este recorrido se programó y se concertó con los encargados del proyecto de la Secretaría de Integración Social. </t>
  </si>
  <si>
    <t>3 (permanente)</t>
  </si>
  <si>
    <t>1 (permanente)</t>
  </si>
  <si>
    <t xml:space="preserve">Durante el tercer cuatrimestre se llevaron a cabo un total de 32 actividades educativas, con participación de 569 personas, entre público general, escolar y familiar, pertenecientes a diferentes segmentos etarios, se destacan algunas de las que se realizaron: 
1. Los colores de Bogotá: 7/09 (participantes 5); 2. Casas de la ciudad: 14/09 (participantes 8); 3. Luces, cámara, acción: 28/09 (participantes 10); 4. Alimentos viajeros: 5/10 (participantes 17); 5. Volando sobre el territorio: 12/10 (participantes 44); 6. Los animales que habitan los Cerros: 19/10 (participantes 13); 7. El búho, la zarigüeya y otros animales nocturnos: 02/11 (participantes 12); 8. sonidos y movimientos del agua: 09/11 (participantes 10); 9. Personajes de la naturaleza: 16/11 (participantes 29); 10. Bogotá a vuelo de pájaro: 23/11 (participantes 5). 11. Cazadores y recolectores: 7/09 (participantes 5); 12 Los secretos del cine: 7/12 (participantes 5); 13. IED Pablo Herrera: 4/09 (participantes 5); 14. IED Pablo Herrera: 4/09 (participantes 5); 15. Liceo Val: 27/09 (participantes 30); 16. Liceo Val: 27/09 (participantes 27); 17. Centro Amar de Ciudad Bolívar: 17/09 (participantes 17); 18. Revistiendo a los héroes: 17/09 (participantes 13); 19. “Un mensaje para el futuro” SDIS: 24/09 (participantes 27); 20. INEM Francisco de Paula Santander: 5/11 (participantes 19); 21. INEM Francisco de Paula Santander: 5/11 (participantes 19); 22. INEM Francisco de Paula Santander: 06/11 (participantes 16); 23. INEM Francisco de Paula Santander: 06/11 (participantes 16); 24 INEM Francisco de Paula Santander: 06/11 (participantes 16); 25. Colegio Jaime Garzón: 11/09 (participantes 17); 26. El árbol de la libertad: 26/09 (participantes 20); 27. IED José María Córdoba: 15/11 (participantes 11); 28. Dibujando sobre huertas y jardines: 4/12 (participantes 32); 29. Dibujando sobre huertas y jardines: 5/12 (participantes 24); 30. Sesión con equipo educativo Quinta de Bolívar: 7/11 (participantes 9). </t>
  </si>
  <si>
    <t>Durante el tercer cuatrimestre se realizaron 21 actividades culturales con participación de 825 personas.
1. “De la caridad al derecho. Una mirada a la historia de la salud en Bogotá” (8 asistentes); 2. “Ideas para una historia ambiental de Bogotá” (8 asistentes); 3. “Bogotá y la Independencia contada en televisión” (15 asistentes); 4. Socialización Beca de IDARTES en colección permanente (9 asistentes); 5. VII Festival Universitario Audiovisual EMBRIÓN 2019 – Sesión 1 (107 asistentes); 6. VII Festival Universitario Audiovisual EMBRIÓN 2019 – Sesión 2 (155 asistentes); 7. VII Festival Universitario Audiovisual EMBRIÓN 2019 – Sesión 3 (100 asistentes); 8. VII Festival Universitario Audiovisual EMBRIÓN 2019 – Sesión 4 (150 asistentes); 9. Los gigantes de la Sabana de Bogotá: mito y ciencia de un patrimonio en riesgo (18 asistentes); 10. Los cacicazgos muiscas de la Sabana de Bogotá, antes y después de la Conquista (32 asistentes); 11. Mitos y leyendas sobre la Sabana de Bogotá (9 asistentes); 12. "Ficciones y verdades sobre tiempos remotos: Intervención artística y charla - Imágenes de lo extraordinario: monstruos americanos en el Museo de Bogotá (15 asistentes); 13. Mirar lo aún no visto, Fotografía de arquitectura a través de la mirada de Germán Téllez (10 participantes); 14. Lo cotidiano y lo popular en la fotografía de Germán Téllez (23 asistentes); 15. Imágenes narradas: la fuerza de la memoria y la fragilidad de la historia (10 asistentes); 16. La fotografía en reversa: del digital al manual  (25 asistentes); 17. Taller de bordado "Lo oculto y lo visible" (20 asistentes); 18. “Entre tiendas, riqueza del patrimonio gastronómico de Bogotá” (35 asistentes); 19. La poesía visual en la literatura y las fotografías de Juan Rulfo (20 asistentes); 20. Taller: dibujando y aprendiendo sobre huertas y jardines (32 asistentes); 21. Taller: dibujando y aprendiendo sobre huertas y jardines (24 asistentes).</t>
  </si>
  <si>
    <t>Desarrollar el aspecto pedagógico de las intervenciones en fachadas; Propiciar, en el caso de las jornadas de voluntarios, mayor interacción entre los grupos de voluntarios y la población local beneficiada; Profundizar la articulación con instancias de participación local; Contemplar de forma estratégica cómo se puede articular con colectivos y organizaciones juveniles para fomentar la apropiación social del patrimonio.</t>
  </si>
  <si>
    <t>Adoptar el Manual de Gestión Social aplicable a las intervenciones en el patrimonio; Institucionalizar la lectura social-territorial con seguimientos y medición de impacto de las intervenciones al patrimonio en los diferentes entornos patrimoniales; Dar continuidad y profundizar la interacción con instancias de participación y espacios sectoriales locales; Fortalecer el equipo de gestión social para poder hacer un acompañamiento y seguimiento integral de obras y proyectos del IDPC.</t>
  </si>
  <si>
    <t>El acompañamiento a este ámbito ha suscitado una reflexión frente a formas de apoyo a solicitudes ciudadanas para objetos-monumentos que no entran en los cánones clásicos de escultura que se encuentra trabajando el IDPC actualmente. Dar continuidad al nuevo enfoque propuesto de Adopción de Monumentos; Profundizar el acompañamiento de otras áreas del IDPC para fortalecer la apropiación social del patrimonio; Explorar mecanismos como la plataforma Colibrí de la Veeduría Distrital para establecer y hacer seguimiento a los compromisos adquiridos por entidades y ciudadanos.</t>
  </si>
  <si>
    <t xml:space="preserve">
Dado que en este caso no se realiza un proceso de adopción con su respectivo acto administrativo, no se considera necesario que el programa Adopta tu Monumento continúe en la gestión como equipo responsable. Por está razón, se transfiere esta responsabilidad al equipo de gestión social bajo el liderazgo del equipo de bienes muebles-inmuebles. Se encuentra una buena práctica con la apropiación simbólica de cada mujer de las banderas del monumento a nombre de los países que componen el mismo. Esto se puede canalizar con miras a la inauguración de la restauración de tal forma que se garantice una efectiva apropiación social del monumento.
Dar continuidad al nuevo enfoque propuesto de Adopción de Monumentos; Profundizar el acompañamiento de otras áreas del IDPC para fortalecer la apropiación social del patrimonio; Explorar mecanismos como la plataforma Colibrí de la Veeduría Distrital para establecer y hacer seguimiento a los compromisos adquiridos por entidades y ciudadanos.</t>
  </si>
  <si>
    <t>Es necesario el fortalecimiento de los recursos dirigidos al programa con el fin de que el Instituto pueda brindar el 100% del apoyo económico a los proyectos que sean asignados, en aras de mejorar las relaciones con la entidad y las organizaciones vinculadas, durante la ejecución y acompañamiento de las iniciativas. En la medida en que los procesos administrativos sean más articulados y eficientes se garantiza la capacidad de respuesta ante las organizaciones y el cumplimiento de los cronogramas previstos. 
Se recomienda de manera general fortalecer la comunicación interna con áreas que tienen contacto con grupos específicos y territorios, como puede ser la Subdirección de Gestión Territorial, con el fin de poder socializar la oferta de estímulos para que la ciudadanía la conozca y pueda acceder a ésta; Con relación a apoyos Concertados, muchas organizaciones desconocen que pueden participar en las líneas de patrimonio y que pueden presentarse a líneas de formación con el Museo de Bogotá, o para la realización de una exposición.</t>
  </si>
  <si>
    <r>
      <t>A pesar de las demoras que se han presentado en la definición del proceso jurídico administrativo para la asiganción de los recursos previstos, se rescata que la gestión técnica ha buscado mayor cercanía en la formulación de los proyectos por parte de los grupos étnicos y por ende el fortalecimiento de la gestión en torno al patrimonio cultural. De igual forma, la gestión que se realizó con el Ministerio del Interior brindó la seguridad de la información y el reconocimiento de las organizaciones que representan a estos pueblos en Bogotá. 
Una dificultad es que, en relación con los raizales sólo hay un organización, y con los Rrom sólo dos organizaciones reonocidas por parte del Ministerio del Interior, lo que ocasiona una concentración en la ejecución de proyectos en beneficio de estas poblaciones que puede ocasionar el desarrollo de una misma iniciativa con diferentes recursos, minimizando el impacto real de los recursos orientados a mejorar las condiciones de vida de los grupos étnicos. En esta ocasión gracias al seguimiento y acompañamiento técnico, se logró identificar el riesgo de que las iniciativas presentadas ante el Instituto, o viceversa, fueran replicadas en procesos adelantados por parte de entidades como la Secretaría de Gobierno y la Secretaría de Mujer. Respecto al proceso 2019 con los indígenas se está a la espera de las directrices de la SCRD, puesto que en este momento por un concepto de Colombia Compra Eficiente, no se han adelantado procesos de contratación con cabildos, limitando el acceso de recursos a este grupo étnico.
Se recomienda de manera general realizar un proceso de concertación con los grupos étnicos para definir el Plan Integral de Acciones Afirmativas (PIAA) y la corresponsabilidad de las organizaciones en la oportuna presentación y ejecución de las propuestas, teniendo en cuenta el mecanismo jurídico y contractual para la asignación de recursos por parte de la entidad, con el fin de que no sea un obstáculo para las comunidades; Es necesario que exista una mejor comprensión de la misionalidad de las entidades del sector en la definición de las iniciativas a presentar y mejorar el diálogo con otros sectores distritales para mejorar la articulación en la ejecución de los proyectos; Dada la experiencia que se tuvo para 2018 y 2019 para la ejecución de proyectos por parte de los grupos étnicos, el área de Fomento ha sugerido que el sector cultura conforme una bolsa de recursos destinada a grupos étnicos que facilite la asignación de recursos y mejore el acompañamiento a partir de la misionalidad de las entidades. Sin embargo, se ha proyectado la asignación de recursos a través de una Convocatoria del Programa Distrital de Estímulos exclusiva para los grupos étnicos.</t>
    </r>
    <r>
      <rPr>
        <b/>
        <sz val="11"/>
        <color rgb="FF000000"/>
        <rFont val="Calibri"/>
        <family val="2"/>
      </rPr>
      <t xml:space="preserve">
</t>
    </r>
    <r>
      <rPr>
        <sz val="11"/>
        <color rgb="FF000000"/>
        <rFont val="Calibri"/>
        <family val="2"/>
      </rPr>
      <t xml:space="preserve">
Dada la experiencia con el proceso de concertación realizado por el IDPC en 2019 y la dificultad para definir un mecanismo sectorial unificado de apoyo a los grupos étnicos, para el 2020 el IDPC proyectará una convocatoria en la que se privilegien los procesos asociados a la formación y divulgación de sus prácticas y no por categorías para cada grupo étnico, en el entendido que en algunos casos sólo hay una organización por pueblo. Lo anterior sujeto a la aprobación de la administración entrante. </t>
    </r>
  </si>
  <si>
    <t>El lanzamiento del programa de estímulos por parte de las entidades del sector de forma simultánea, hace que exista una confusión de información por parte de la ciudadanía interesada en participar de la oferta relacionada con el patrimonio cultural. Sin embargo, el acceso a espacios de participación ciudadana a nivel local por parte de representantes del IDPC, mejora la difusión de estímulos del Instituto. Por otro lado, la coyuntura de la reformulación del Sistema de Participación del sector cultura también dificultó el acceso de la información de forma directa por parte de poblaciones específicas, especialmente, población con dispacidad y mujeres. Por el contrario, fue favorable la articulación con la SDCRD para la divulgación del proceso en los espacios de seguimiento al PIAA con grupos étnicos. 
La dificultad fue la declaratoria de desierto de la Beca de apropiación del Patrimonio Cultural para población con discapacidad sensorial en 2018 y 2019, es necesario revisar nuevamente el enfoque de la convocatoria y revisar si se ofertará en 2020. 
De manera general, se recomienda fortalecer la comunicación interna con áreas que tienen contacto con grupos específicos y territorios, como puede ser la Subdirección de Gestión Territorial, con el fin de poder socializar la oferta de estímulos para que la ciudadanía la conozca y pueda acceder a ésta; Con relación a la articulación interinstitucional ha sido fundamental el trabajo con el equipo de Participación Ciudadana de la entidad, tanto para la difusión de las convocatorias como para el diálogo con las mesas que conforman el Sistema de Arte, Cultura y Patrimonio para el sguimiento a los procesos; Por lo que es necesario contar con personas en la entidad que puedan continuar realizando seguimiento, dinamización de los procesos y circulación de la información con el próposito de evitar fracturas en su continuidad.</t>
  </si>
  <si>
    <t>Uno de los desfios del programa es generar los recursos para la movilidad segura y continua de mediadores y miembros del equipo a las diferentes Instituciones Educativas; Dada la trayectoria y alcance de este programa dentro del IDPC, sería conveniente asegurar los recursos para que la labor de mediación y seguimiento sea efectiva; Por otra parte, y derivado de un diálogo previo con el coordinador del programa y su equipo, se ha propuesto a la Oficina Asesora de Planeación fortalecer al equipo Civinautas para incluir talleres periódicos de formación en patrimonio cultural para jovenes.</t>
  </si>
  <si>
    <t>Proyectar recursos que faciliten el desarrollo de acciones participativas en los procesos curatoriales del Museo de Bogotá, con el fin de aprovechar la renovación de sus espacios y fortalecer el diálogo con la ciudadanía.</t>
  </si>
  <si>
    <t>La acogida del proceso por parte de las personas convoacadas a participar, refleja la necesidad de contar con espacios donde las historias de la ciudadanía sean visibilizadas y valoradas en espacios como el MDB. Esto motiva la participación en estos espacios. 
Proyectar recursos que faciliten el desarrollo de acciones participativas en los procesos curatoriales del Museo de Bogotá, con el fin de aprovechar la renovación de sus espacios y fortalecer el diálogo con la ciudadanía.</t>
  </si>
  <si>
    <t>Se destaca que el proyecto del MDB convoca diversos actores, entre los que se encuentran expertos interesados en aportar su conocimiento y en hacer parte de un proceso que se considera valioso para la ciudad. 
Proyectar recursos que faciliten el desarrollo de acciones participativas en los procesos curatoriales del Museo de Bogotá, con el fin de aprovechar la renovación de sus espacios y fortalecer el diálogo con la ciudadanía.</t>
  </si>
  <si>
    <t>Es importante ampliar la visibilización del MDB entre los diferentes públicos y comunidades, especialmente con los docentes, para promover el reconocimiento del Museo como espacio de vivencia y reflexión en torno a la ciudad.
Durante los encuentros de "Profes al Museo" de mayo se presentó la oferta educativa propuesta en el marco del Museo Renovado, con el fin de retroalimentar las actividades proyectadas y enriquecerlas, contemplando los comentarios y expectativas de los docentes. En los encuentros de junio, se ampliaron contenidos. Durante las reuniones de agosto se presentaron las rutas temáticas ofrecidas por el Museo y se incorporaron ajustes, a partir de los comentarios recibidos. Los talleres articulados como "Sábados para niños en el Museo" permitieron ampliar la accesibilidad a las actividades educativas por parte de familias, las cuales constituyen un público con potencialidad de ampliarse, como apoyo a estos talleres se usaron las maletas didácticas del Museo.
Para el último cuatrimestre se consoldió el espacio de talleres "Sábados para niños en el museo de Bogotá", con el apoyo de las maletas didácticas del Museo. Participaron de estos talleres que contribuyeron a generea vínculos entre nuestras colecciones y los visitantes, tanto niños como familias de diferentes procedencias. Por otra parte abrimos el espacio de "Profes al Museo" al intercambio con otros equipos educativos de museos, como fue el caso de los comunicadores educativos de la Quinta de Bolívar. Igualmente una parte de las actividades educativas del Museo fue acompañada por estudiantes vinculados al semillero educativo del museo el cual se desarrolló en ese cuatrimestre. 
Se recomienda fortalecer la divulgación de los escenarios de intercambio de saberes, colaborativos y de co-creación con actores específicos a través de estrategias locales de socialización; fortalecer la capacidad del Museo para atender las demandas de grupos de interés y el acompañamiento para el desarrollo de actividades participativas en articulación con los sistemas de participación sectoriales.</t>
  </si>
  <si>
    <r>
      <t xml:space="preserve">Es importante ampliar la visibilización del MDB entre los diferentes públicos y comunidades, entendiendo que es un espacio de apropiación del patrimonio de la ciudad y de los derechos culturales de los ciudadanos. 
</t>
    </r>
    <r>
      <rPr>
        <b/>
        <sz val="11"/>
        <color rgb="FF000000"/>
        <rFont val="Calibri"/>
        <family val="2"/>
      </rPr>
      <t xml:space="preserve">
</t>
    </r>
    <r>
      <rPr>
        <sz val="11"/>
        <color rgb="FF000000"/>
        <rFont val="Calibri"/>
        <family val="2"/>
      </rPr>
      <t xml:space="preserve">Con las actividades desarrolladas alrededor de la Colección Permanente se espera ir ampliando las posibilidades de interacción entre los visitantes, los espacios del museo y las temáticas propuestas, de manera que se establezcan nuevas posibilidades de apropiación de los ejes del Museo. De igual forma con la exposición "En torno al cine. Memorias bogotanas en la gran pantalla" se espera contribuir a la formación de públicos en relación con el cine y con el eje de "ciudad narrada", al tiempo que aportar a la divulgación del patrimonio fílmico y el ejercicio de los derechos culturales. Por otro lado, actividades como la celebración del día del maestro permitieron escuchar las experiencias de los docentes y conversar sobre el potenciar del cine en el aula; también, con la celebración del día internacional de los museos, se realizó una visita noctura buscando garantizar la inclusión de diversos públicos a la oferta del MDB; y con la visita temática "Fundaciones de Bogotá", se espera ampliar las percepciones que tienen los visitantes sobre este tema para enriquecer el guion educativo de esta visita temática.
Las actividades culturales desarrolladas durante el último cuatrimestre nos permitieron estrechar lazos con comunidades de diferentes procedencias. En este sentido eventos como el festival Embrión constituyeron excelentes oportunidades para conectar nuestras salas y colecciones con los intereses de la comunidad, como fue en este caso la sala "Ciudad Capital", la cual gira en torno al cine, al igual que lo hizo el festival en conexión con los contenidos curatoriales de nuestro espacio. Por otra parte continuamos vinculando a través de nuestra franja de charlas y conferencias las dinámicas de la ciudad actual con momentos claves del desarrollo de Bogotá por medio de charlas como 1 “De la caridad al derecho. Una mirada a la historia de la salud en Bogotá” e “Ideas para una historia ambiental de Bogotá”. Estas líneas de trabajo nos brindaron la oportunidad de generar acercamientos con temáticas de gran interés para nuestras comunidades. 
Se recomienda fortalecer la divulgación de los escenarios de intercambio de saberes, colaborativos y de co-creación con actores específicos a través de estrategias locales de socialización; fortalecer la capacidad del Museo para atender las demandas de grupos de interés y el acompañamiento para el desarrollo de actividades participativas en articulación con los sistemas de participación sectoriales. </t>
    </r>
  </si>
  <si>
    <t>Mantener y ampliar el diálogo continuo generando contenidos atractivos; implementar estrategias de comunicación específicas y originales destinadas a la población joven para abrir un diálogo sobre lo que consideran patrimonio y fortalecer su apropiación social y cuidado colectivo; desarrollar estrategias complementarias en medios impresos para llegar a la población de la tercera edad; en general pensar canales de comunicación alternativos de acuerdo con el enfoque poblacional-diferencial.</t>
  </si>
  <si>
    <r>
      <t xml:space="preserve">Prestar más acompañamiento y asesoría técnica al solicitante, para fortalecer su capacidad de convocatoria y vocería frente a la salvaguardia como un fin colectivo. Darle continuidad al desarrollo de procesos que brinden herramientas para la gestión ciudadana del patrimonio cultural, como el programa patrimonios locales, en tanto se evidencia una movilización de actores gracias a su vinculación.
Plantear las metas a partir de la premisa de la demanda ciudadana y el principio de corresponsabilidad que implican los procesos de asesoría técnica, dado que es común iniciar procesos que no concluyen debido a la falta de compromiso y acción sostenida por parte de ciudadanos interesados. 
</t>
    </r>
    <r>
      <rPr>
        <b/>
        <sz val="11"/>
        <color rgb="FF000000"/>
        <rFont val="Calibri"/>
        <family val="2"/>
      </rPr>
      <t xml:space="preserve">
</t>
    </r>
    <r>
      <rPr>
        <sz val="11"/>
        <color rgb="FF000000"/>
        <rFont val="Calibri"/>
        <family val="2"/>
      </rPr>
      <t>Es importante fortalecer la articulación interinstitucional para la comprensión y salvaguardia del PCI, en ese sentido los procesos de asesoría podrán estar soportados en la acción integral de las instituciones y la defición de los roles en el proceso será más clara. Con relación al proceso de asesoría de la Plaza Samper Mendoza, se destaca la importancia de articular el diálogo institucional con el diálogo con los portadores y gestores culturales del proceso de patrimonios locales, a través del Consejero de Patrimonio Cultural y del IDPC, con el propósito de avanzar, en este piloto, en la incorporación del enfoque patrimonial en la intervención en las Plazas de Mercado de la ciudad. Frente al proceso de la Marcha LGBTI, es necesario avanzar en la organización y garantizar la permanencia de las personas en el proceso para su sostenibilidad, de igual forma, la proyección de las metas debe ser integral al involucrar los sectores pertinentes en el desarrollo de acciones (SDP, SDCRD, p.e).
De manera general, es necesario fortalecer los escenarios de sensibilización y diálogo con las personas, comunidades y grupos interesados, dado que la participación ha sido muy baja o nula en estos espacios y la inclusión en LRPCI debe garantizar procesos con una amplia participación y un trabajo conjunto entre la entidad y los solicitantes, así como la articulación con la Secretaría de Cultura y con otros sectores del distrito como Hábitat, Desarrollo Económico, Salud y Gobierno, entre otros, para avanzar en la compresión y reconocimiento del Patrimonio Inmaterial. En este sentido, es necesario adelantar procesos que generen capacidad en las comunidades para comprender los procesos de salvaguardia. Como alternativas para el fortalecimiento de las asesorías es importante profundizar la articulación con otras áreas al interior del IDPC, como los equipos de apropiación social del patrimonio (recorridos urbanos) o con otros pertenecientes a la Subdirección de Protección e Intervención del Patrimonio, para asesorar técnica e integralmente la construcción de propuestas alrededor de los temas por parte de sus representantes o portadores.</t>
    </r>
  </si>
  <si>
    <r>
      <t xml:space="preserve">Es necesario fortalecer la estrategia de convocatoria a la ciudadanía a nivel local para garantizar la circulación eficiente de la información que redunde en una mejor participación de la comunidad. Mejorar la estrategia de planeación para gestión de espacios idóneos y accesibles a la ciudadanía. Debe mejorarse la presencia institucional en las localidades de la ciudad y la articulación interna, para posicionar la misionalidad del Instituto, a través de programas como Patrimonios Locales. 
</t>
    </r>
    <r>
      <rPr>
        <b/>
        <sz val="11"/>
        <color rgb="FF000000"/>
        <rFont val="Calibri"/>
        <family val="2"/>
      </rPr>
      <t xml:space="preserve">
</t>
    </r>
    <r>
      <rPr>
        <sz val="11"/>
        <color rgb="FF000000"/>
        <rFont val="Calibri"/>
        <family val="2"/>
      </rPr>
      <t>Se debe contar con mayor capacidad institucional y articulación con otras entidades del sector (por ejemplo, IDARTES) para fortalecer el procesos de creación con base en los ejercicios investigativos. 
Es importante aumentar el presupuesto para el Encuentro Final de tal forma que se pueda articular una agenda paralela de visitas a territorio, para fortalecer la red de investigadores a partir del intercambio de experiencias con trabajo en campo alrededor de una misma manifestación identificada en varias localidades. Paralelamente este ejercicio contribuiría a poner en práctica planes de gestión colectiva por parte de los investigadores para desarrollar acciones de salvaguardia a corto plazo.
De manera general, se recomienda dar continuidad al programa de Patrimonios Locales con el fin de avanzar en el proceso de identificación participativa de manifestaciones de patrimonio inmaterial en toda la ciudad, logrando abarcar las localidades en las que no se ha adelantado el proceso y fortalecer aquellas en donde se avanzó hasta una fase inicial. Por lo anterior, se considera necesario aumentar los recursos y el equipo de trabajo en campo con el fin de que pueda atender necesidades de todas las localidades, especialmente para casos como el de Sumapaz. Adicionalmente, es necesario fortalecer la presencia del IDPC en los territorios locales con el fin de mejorar los alcances de la convocatoria para que llegue a los diferentes grupos de interés, así como la articulacón interinstitucional a nivel local.</t>
    </r>
  </si>
  <si>
    <t>Sería importante ampliar la convocatoria a otros colectivos, organizaciones o grupos interesados en conocer la ciudad desde el sector cultura y más específicamente desde el patrimonio cultural. Para ello puede mejorarse la articulación con el equipo de participación con el fin de fortalecer la divulgación de las actividades programadas en los diferentes escenarios que acompañan en donde asiste ciudadanía interesada. En el caso del recorrido de santa Teresita es pertinente contar con más tiempo de trabajo con la ciudadanía para lograr incorporar su conocimiento de forma más integral. 
Es importante que se puedan continuar con estas actividades y conseguir presupuesto para la realización de material didáctico o algún otro elemento que pueda fortalecer el trabajo con estos colectivos. 
Continuar con el contacto de estos grupos institucionales que están interesados en poder ofrecer actividades diversas para beneficiarios de sus programas, en el caso de la Secretaría de Integración social, es importante resaltar que este primer acercamiento permitió generar expectativas no solo a los que dirigen los grupos sino a los que participan de él. 
Los ejercicios de sensibilización fueron desarrollados como pilotos, a través de estrategias innovadoras al involucrar la participación en el diseño y desarrollo de los recorridos patrimoniales favoreciendo el reconocimiento y la apropiación del patrimonio cultural en diferentes sectores de la ciudad, para su sostenibilidad es necesario definir recursos que permitan ampliar su cobertura, elaborar materiales didácticos e involucrar a diversos colectivos ciudadanos garantizando los aspectos operativos. Es necesario fortalecer la articulación a nivel local para ampliar la cobertura de estas estrategias y para ello es fundamental la articulación con el equipo de participación ciudadana.</t>
  </si>
  <si>
    <r>
      <t>Es necesario lograr un mejor contacto con las personas de forma directa para su vinculación en la preparación y desarrollo de la actividad. Sería oportuno el desarrollo de reuniones previas con los grupos que se quieren vincular para que su participación sea más activa. 
Es necesario contar con mayor tiempo para continuar con estos apoyos, en términos de poder concertar encuentros con mayor alcance. Debido a los horarios de los embellecedores, que es limitado, no se ha conseguido terminar la segunda fase que consiste en poder realizar un taller de Interpretación de Patrimonio, junto con el estudio del documento de las fases de transformación de la Plaza de San Victorino.</t>
    </r>
    <r>
      <rPr>
        <b/>
        <sz val="11"/>
        <color rgb="FF000000"/>
        <rFont val="Calibri"/>
        <family val="2"/>
      </rPr>
      <t xml:space="preserve"> 
</t>
    </r>
    <r>
      <rPr>
        <sz val="11"/>
        <color rgb="FF000000"/>
        <rFont val="Calibri"/>
        <family val="2"/>
      </rPr>
      <t xml:space="preserve">Se hace necesario poder contar con incentivos que promuevan la participación de nuevas personas portadoras de saberes. </t>
    </r>
    <r>
      <rPr>
        <b/>
        <sz val="11"/>
        <color rgb="FF000000"/>
        <rFont val="Calibri"/>
        <family val="2"/>
      </rPr>
      <t xml:space="preserve">
</t>
    </r>
    <r>
      <rPr>
        <sz val="11"/>
        <color rgb="FF000000"/>
        <rFont val="Calibri"/>
        <family val="2"/>
      </rPr>
      <t xml:space="preserve">
Es necesario fortalecer y ampliar los escenarios de sensibilización y diálogo con las personas, comunidades y grupos interesados con el fin de crear capacidades y aportar en la identificación de los valores patrimoniales que los espacios y prácticas tienen. Así mismo, se recomienda mejorar la presencia y articulación de la entidad a nivel local para ampliar la cobertura de estas estrategias. </t>
    </r>
  </si>
  <si>
    <t>Seguir divulgando la propuesta del PEMP con contenidos atractivos y de interés de la ciudadanía en general y de los habitantes en particular, bajo distintos formatos y metodologías, y con presencia en el espacio público del Centro Histórico; establecer canales y mecanismos de comunicación que estén llegando a todos los grupos poblacionales y sectores sociales en los diferentes territorios a través de alianzas con el sector, Alcaldías Locales y universidades, entre otros; dar continuidad al espacio de Casa Abierta del Centro Histórico u otro que ofrezca un canal presencial abierto y permanente de información y atención personalizada para resolver dudas de la ciudadanía; robustecer el equipo de participación ciudadana del PEMP y asignar presupuesto; continuar contando con una persona del equipo de comunicación dedicada a los asuntos del PEMP; fortalecer la comunicación interna y articulación con las áreas del IDPC para la difusión e implementación del Plan; fortalecer la articulación con instancias y espacios de participación local para la divulgación y apropiación del Plan.</t>
  </si>
  <si>
    <t>Garantizar el acompañamiento del equipo técnico del PEMP y de las áreas pertinentes del IDPC en todos los espacios de discusión; continuar con el diálogo y retroalimentación de acciones específicas a nivel sectorial y multi-actor de acuerdo con los principales temas de interés y preocupación de los agentes del territorio; continuar la agenda de diálogo y formación con residentes y comerciantes orientada a su permanencia; continuar la discusión y articulación con universidades del Centro; vincular más a la población joven; dar continuidad al espacio de Casa Abierta del Centro Histórico u otro que ofrezca un canal presencial abierto y permanente de información, diálogo y atención personalizada para resolver dudas de la ciudadanía; fortalecer la articulación con instancias y espacios de participación local para la divulgación y apropiación del Plan.</t>
  </si>
  <si>
    <t>Continuar y profundizar la estrategia de activación del PEMP mientras se adopte, mediante pilotos que generen resultados concretos, confianza y apropiación a manera de victorias tempranas; algunos ejemplos de acciones propuestas en el PEMP propicias para dicha activación que ya cuentan con avances son: Red Colaborativa del Centro Histórico, Banco de Iniciativas del Centro, Red de Huertas del Centro Histórico, Observatorios del Paisaje y urbanismo táctico en el espacio público, recorridos temáticos, dinamización de plazas de mercado, soluciones TIC para la divulgación del patrimonio, Agenda cultural única del Centro Histórico, Comités Mixtos por Unidad de Paisaje, entre otros, donde es clave profundizar en la articulación con el sector y entidades distritales y locales pertinentes, y la movilización activa de los diferentes actores sociales y privados con enfasis en residentes, comerciantes, estudiantes, universidades, colectivos de jovenes y otras organizaciones sociales. 
Para ello, se debe robustecer el equipo de participación ciudadana del PEMP y asignar presupuesto.</t>
  </si>
  <si>
    <t>Ver Estrategia de Rendición Permanente de Cuentas del IDPC.</t>
  </si>
  <si>
    <t>La definición de metas por parte del IDPC para el cumplimiento de planes como el PIAA, debe ser ajustada a las metas proyectadas por las áreas y por tanto coherente con la misionalidad de la entidad, con el fin de evitar la generación de expectativas a la ciudadanía. La definición de mecanismos jurídicos administrativos que faciliten la asignación de recursos de forma directa a comunidades con necesidades específicas, es una forma de garantizar los derechos culturales de grupos poblacionales como los grupos étnicos. En ese sentido debe fortalecerse la articulación interna y el acompañamiento técnico para mejorar su comprensión y viabilidad en los procedimientos normativos. 
La definición de acciones en el marco de los PIAA debe ser concertada con la participación de todos los grupos étnicos con el fin de que su cumpliento garantice la visibilización de estos pueblos. De igual forma, es necesario fortalecer la convocatoria al programa de estímulos para que la comunicación llegue a los diferentes pueblos, para este caso el pueblo palenque. 
Es necesaria una mejor articulación del sector a partir de la definición de un mecanismo unificado de apoyo a los grupos étnicos, que permita atender las inquietudes y necesidades de las comunidades desde un enfoque integral de la cultura. Por otro lado, es necesario que las entidades de los demás sectores, especialmente de Gobierno definan líneas claras de acción para asignación de recursos a grupos étnicos con el fin de evitar la réplica de experiencias. 
De manera general, se debe adelantar la concertación de acuerdo a la capacidad y misionalidad institucional de las Acciones Afirmativas orientadas a la garantizar el desarrollo del Plan Integral para grupos étnicos, con el fin de que lo proyectado sea plausible de cumplir y se acuerden compromisos con los grupos étnicos para un mejor aprovechamiento de los recursos orientados en este plan y el fortalecimiento de su participación en la gestión del Patrimonio Cultural. Se considera importante definir y mejorar la estrategia sectorial para la ejecución de las acciones. 
A nivel general, se recomienda articular la incorporación del enfoque poblacional-diferencial y de otras políticas distritales desde el nivel sectorial con lineamientos claros y un acompañamiento a las entidades para aterrizarlo a su misionalidad.</t>
  </si>
  <si>
    <t>Dar continuidad al buen desempeño en el reporte y cumplimiento a las solicitudes de los Observatorios Ciudadanos Distritales; Posicionar y dar visibilidad a los compromisos ciudadanos dentro de la entidad; Iniciar un acompañamiento a los compromisos e iniciativas de los Observatorios Ciudadanos Locales por lo menos en localidades consideradas estratégicas o prorizadas dentro el quehacer misional del IDPC.</t>
  </si>
  <si>
    <t>Fortalecer la articulación del IDPC con las instancias de participación del Sistema, especialmente con la Mesa de Consejeros Locales de Patrimonio Cultural, en el proceso de diagnóstico, formulación, ejecución y evaluación de los planes, proyectos y programas del Instituto, como estrategia para fortalecer la identificación, protección, divulgación, salvaguardía y gestión del Patrimonio Cultural en las localidades. Esto contribuiría a generar capacidades en los consejeros locales y a cualificar su interlucución con el CDPC, con las entidades del sector y con las Alcaldías Locales, en beneficio del patrimonio cultural de la ciudad. Fortalecer el nivel de articulación entre la Mesa de Consejeros Locales de Patrimonio Cultural con el Consejo Distrital de Patrimonio Cultural, a través de la construcción de una agenda que permita incorporar las demandas locales. 
Incorporar a los consejeros locales de patrimonio cultural, como apoyo de la gestión IDPC a nivel local, en la implementación de proyectos como Patrimonios Locales, Civinautas, Adopta un monumento, Recorridos Patrimoniales, Gestión social y Conservación de los BIC, entre otros. Asignar un presupuesto para el funcionamiento operativo de la Mesa de Consejeros Locales y definir acciones de formación para los consejeros con el fin de que puedan cualificar el diálogo local y distrital al rededor del Patrimonio Cultural.</t>
  </si>
  <si>
    <t>Profundizar la comunicación e interlocución entre las diferentes instancias de participación y el IDPC de tal manera que no solo se divulgue y circule el quehacer misional y el portafolio de servicios del Instituto en estas instancias, sino que se afiance un canal de participación ciudadana incidente que permita retroalimentar y cogestionar sus actividades. Dar continuidad al esquema de tener un delegado que ofrezca continuidad y seguimiento al trabajo de las instancias. Diseñar una estrategia y un proceso de alistamiento para cubrir las dimensiones territorial-local y poblacional no solo para hacer presencia institucional en las instancias sino poder responder en términos de actividades y servicios del IDPC. Es vital, como se mencionó en el ámbito dedicado a Políticas Públicas Distritales, que se cuente con personal especializado en enfoque poblacional-diferencial. Dada la experiencia con algunos pilotos, se sugiere propiciar actividades de articulación o diálogo entre los diferentes Consejos para que se retroalimenten los enfoques territorial y poblacional para generar apropiación social del patrimonio. También se sugiere que la entidad establezca un lineamiento claro a la hora de fijar metas para las políticas diferenciales o afirmativas distritales para asegurar, por un lado, que éstas se puedan cumplir dentro de los objetivos misionales del IDPC, y por otro, que los equipos y áreas responsables las conozcan, asimilen e incluyan dentro de sus planes anuales.</t>
  </si>
  <si>
    <r>
      <t>Durante este periodo se desarrolló la convocatoria y ciclo de talleres de la fase 3 con las localidades pioneras de Patrimonios Locales desde su inicio en 2017: Bosa, Usme y Los Mártires. Paralelamente se culminó el proceso de compliación, revisión y edición de los contenidos creativos diseñados por los participantes de la fase 2 de las localidades de Antonio Nariño y San Cristóbal, Kennedy y Fontibón, Engativá y Barrios Unidos. Se inició el proceso de diseño y producción de las tres cartillas de divulgación, de las cuáles se culminó el proceso de las de Antonio Nariño y San Cristóbal, Kennedy y Fontibón.  
Cabe resaltar que lo ejecutado superó lo programado dado que durante la fase 2 se llevaron a cabo asesorías y recorridos personalizados, atendiendo a la diversidad de manifestaciones de PCI y temas de memoria elegidos por los partici</t>
    </r>
    <r>
      <rPr>
        <sz val="11"/>
        <rFont val="Calibri"/>
        <family val="2"/>
      </rPr>
      <t xml:space="preserve">pantes para investigación.
Se realizó el encuentro final de Patrimonios Locales el 21 de diciembre de 2019, en la Biblioteca Virgilio Barco. </t>
    </r>
  </si>
  <si>
    <t xml:space="preserve">Se han realizado 5 campañas de enlucimiento durante el tercer cuatrimestre:
1. Hinchas del patrimonio (Santa Bárbara, La Candelaria), 14 de septiembre, 25 voluntarios, 34 personas beneficiadas. 
2. Semana de la cultura ciudadana (Santa Bárbara, La Candelaria), 11 de octubre, 10 voluntarios, 28 personas beneficiadas.
3. Corpousaquen, 9 de diciembre, 27 voluntarios, 8 personas beneficiadas.
4. Travelers (Belén, La Candelaria), 30 de noviembre, 18 voluntarios, 29 personas beneficiadas. 
5. Minvivienda (La Concordia, La Candelaria), 20 de diciembre, 75 voluntarios, 72 personas beneficiadas.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</si>
</sst>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ont>
    <font>
      <sz val="11"/>
      <name val="Calibri"/>
      <family val="2"/>
    </font>
    <font>
      <b/>
      <sz val="11"/>
      <name val="Calibri"/>
      <family val="2"/>
    </font>
    <font>
      <b/>
      <sz val="14"/>
      <name val="Calibri"/>
      <family val="2"/>
    </font>
    <font>
      <sz val="11"/>
      <color rgb="FF000000"/>
      <name val="Calibri"/>
      <family val="2"/>
    </font>
    <font>
      <sz val="9"/>
      <color indexed="81"/>
      <name val="Tahoma"/>
      <family val="2"/>
    </font>
    <font>
      <b/>
      <sz val="9"/>
      <color indexed="81"/>
      <name val="Tahoma"/>
      <family val="2"/>
    </font>
    <font>
      <b/>
      <sz val="9"/>
      <color rgb="FF000000"/>
      <name val="Tahoma"/>
      <family val="2"/>
    </font>
    <font>
      <sz val="9"/>
      <color rgb="FF000000"/>
      <name val="Tahoma"/>
      <family val="2"/>
    </font>
    <font>
      <sz val="11"/>
      <name val="Calibri"/>
    </font>
    <font>
      <i/>
      <sz val="11"/>
      <name val="Calibri"/>
    </font>
    <font>
      <b/>
      <sz val="11"/>
      <color rgb="FF000000"/>
      <name val="Calibri"/>
      <family val="2"/>
    </font>
  </fonts>
  <fills count="13">
    <fill>
      <patternFill patternType="none"/>
    </fill>
    <fill>
      <patternFill patternType="gray125"/>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FE599"/>
        <bgColor rgb="FFFFE599"/>
      </patternFill>
    </fill>
    <fill>
      <patternFill patternType="solid">
        <fgColor rgb="FFFFFFFF"/>
        <bgColor rgb="FFFFFFFF"/>
      </patternFill>
    </fill>
    <fill>
      <patternFill patternType="solid">
        <fgColor rgb="FFFFF2CC"/>
        <bgColor rgb="FFFFF2CC"/>
      </patternFill>
    </fill>
    <fill>
      <patternFill patternType="solid">
        <fgColor rgb="FFFCE5CD"/>
        <bgColor rgb="FFFCE5CD"/>
      </patternFill>
    </fill>
    <fill>
      <patternFill patternType="solid">
        <fgColor theme="9" tint="0.79998168889431442"/>
        <bgColor rgb="FFD9EAD3"/>
      </patternFill>
    </fill>
    <fill>
      <patternFill patternType="solid">
        <fgColor theme="9" tint="0.79998168889431442"/>
        <bgColor rgb="FFFFFFFF"/>
      </patternFill>
    </fill>
    <fill>
      <patternFill patternType="solid">
        <fgColor theme="5" tint="0.79998168889431442"/>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
    <xf numFmtId="0" fontId="0" fillId="0" borderId="0"/>
    <xf numFmtId="9" fontId="4" fillId="0" borderId="0" applyFont="0" applyFill="0" applyBorder="0" applyAlignment="0" applyProtection="0"/>
  </cellStyleXfs>
  <cellXfs count="82">
    <xf numFmtId="0" fontId="0" fillId="0" borderId="0" xfId="0" applyFont="1" applyAlignment="1"/>
    <xf numFmtId="0" fontId="1" fillId="0" borderId="0" xfId="0" applyFont="1" applyAlignment="1">
      <alignment wrapText="1"/>
    </xf>
    <xf numFmtId="0" fontId="1" fillId="7" borderId="2" xfId="0" applyFont="1" applyFill="1" applyBorder="1" applyAlignment="1">
      <alignment horizontal="center" vertical="center" wrapText="1"/>
    </xf>
    <xf numFmtId="0" fontId="1" fillId="8" borderId="0" xfId="0" applyFont="1" applyFill="1" applyAlignment="1">
      <alignment wrapText="1"/>
    </xf>
    <xf numFmtId="0" fontId="1" fillId="0" borderId="0" xfId="0" applyFont="1" applyAlignment="1">
      <alignment horizontal="left" wrapText="1"/>
    </xf>
    <xf numFmtId="0" fontId="3" fillId="0" borderId="10" xfId="0" applyFont="1" applyBorder="1" applyAlignment="1">
      <alignment horizontal="center" wrapText="1"/>
    </xf>
    <xf numFmtId="0" fontId="1" fillId="0" borderId="2"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7" borderId="2" xfId="0" applyFont="1" applyFill="1" applyBorder="1" applyAlignment="1">
      <alignment horizontal="left" vertical="center" wrapText="1"/>
    </xf>
    <xf numFmtId="0" fontId="1" fillId="8" borderId="2" xfId="0" applyFont="1" applyFill="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0" xfId="0" applyFont="1" applyAlignment="1"/>
    <xf numFmtId="0" fontId="1"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1" fillId="0" borderId="0" xfId="0" applyFont="1" applyFill="1" applyAlignment="1">
      <alignment wrapText="1"/>
    </xf>
    <xf numFmtId="0" fontId="1" fillId="0" borderId="8" xfId="0" applyFont="1" applyFill="1" applyBorder="1" applyAlignment="1">
      <alignment wrapText="1"/>
    </xf>
    <xf numFmtId="0" fontId="1" fillId="0" borderId="0" xfId="0" applyFont="1" applyFill="1" applyAlignment="1">
      <alignment horizontal="left" wrapText="1"/>
    </xf>
    <xf numFmtId="0" fontId="1" fillId="0" borderId="0" xfId="0" applyFont="1" applyFill="1" applyAlignment="1"/>
    <xf numFmtId="10" fontId="1" fillId="0" borderId="0" xfId="1" applyNumberFormat="1" applyFont="1" applyFill="1" applyAlignment="1">
      <alignment wrapText="1"/>
    </xf>
    <xf numFmtId="10" fontId="1" fillId="0" borderId="0" xfId="1" applyNumberFormat="1" applyFont="1" applyFill="1" applyAlignment="1">
      <alignment horizontal="left" wrapText="1"/>
    </xf>
    <xf numFmtId="10" fontId="2" fillId="0" borderId="0" xfId="1" applyNumberFormat="1" applyFont="1" applyFill="1" applyAlignment="1">
      <alignment wrapText="1"/>
    </xf>
    <xf numFmtId="0" fontId="2" fillId="0" borderId="0" xfId="0" applyFont="1" applyFill="1" applyAlignment="1">
      <alignment wrapText="1"/>
    </xf>
    <xf numFmtId="0" fontId="2" fillId="4" borderId="2" xfId="0" applyFont="1" applyFill="1" applyBorder="1" applyAlignment="1">
      <alignment horizont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7" xfId="0" applyFont="1" applyFill="1" applyBorder="1" applyAlignment="1">
      <alignment wrapText="1"/>
    </xf>
    <xf numFmtId="0" fontId="2" fillId="7" borderId="8" xfId="0" applyFont="1" applyFill="1" applyBorder="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9" xfId="0" applyFont="1" applyBorder="1" applyAlignment="1">
      <alignment horizontal="center" vertical="center" wrapText="1"/>
    </xf>
    <xf numFmtId="0" fontId="1" fillId="7" borderId="0" xfId="0" applyFont="1" applyFill="1" applyAlignment="1">
      <alignment horizontal="center" vertical="center" wrapText="1"/>
    </xf>
    <xf numFmtId="0" fontId="1" fillId="7" borderId="0" xfId="0" applyFont="1" applyFill="1" applyAlignment="1">
      <alignment horizontal="left" vertical="center" wrapText="1"/>
    </xf>
    <xf numFmtId="0" fontId="1" fillId="10"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7" borderId="4" xfId="0" applyFont="1" applyFill="1" applyBorder="1" applyAlignment="1">
      <alignment horizontal="left" vertical="center" wrapText="1"/>
    </xf>
    <xf numFmtId="0" fontId="1" fillId="8" borderId="4" xfId="0" applyFont="1" applyFill="1" applyBorder="1" applyAlignment="1">
      <alignment horizontal="center" vertical="center" wrapText="1"/>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0" xfId="0" applyFont="1" applyFill="1" applyAlignment="1">
      <alignment horizontal="left" vertical="center" wrapText="1"/>
    </xf>
    <xf numFmtId="0" fontId="0" fillId="8" borderId="2" xfId="0"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4" xfId="0" applyFont="1" applyFill="1" applyBorder="1" applyAlignment="1">
      <alignment horizontal="center" vertical="center" wrapText="1"/>
    </xf>
    <xf numFmtId="0" fontId="1" fillId="9" borderId="3" xfId="0" applyFont="1" applyFill="1" applyBorder="1" applyAlignment="1">
      <alignment horizontal="left" vertical="center" wrapText="1"/>
    </xf>
    <xf numFmtId="0" fontId="1" fillId="9" borderId="5" xfId="0" applyFont="1" applyFill="1" applyBorder="1" applyAlignment="1">
      <alignment horizontal="left" vertical="center" wrapText="1"/>
    </xf>
    <xf numFmtId="0" fontId="4" fillId="12" borderId="10" xfId="0" applyFont="1" applyFill="1" applyBorder="1" applyAlignment="1">
      <alignment horizontal="left" vertical="center"/>
    </xf>
    <xf numFmtId="0" fontId="4" fillId="12" borderId="10" xfId="0" applyFont="1" applyFill="1" applyBorder="1" applyAlignment="1">
      <alignment horizontal="left" vertical="center" wrapText="1"/>
    </xf>
    <xf numFmtId="0" fontId="4" fillId="0" borderId="0" xfId="0" applyFont="1" applyFill="1" applyAlignment="1">
      <alignment horizontal="left" vertical="center"/>
    </xf>
    <xf numFmtId="0" fontId="4" fillId="0"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0" borderId="6" xfId="0" applyFont="1" applyBorder="1"/>
    <xf numFmtId="0" fontId="3" fillId="0" borderId="10" xfId="0" applyFont="1" applyBorder="1" applyAlignment="1">
      <alignment horizontal="left" wrapText="1"/>
    </xf>
    <xf numFmtId="0" fontId="2" fillId="5" borderId="3" xfId="0" applyFont="1" applyFill="1" applyBorder="1" applyAlignment="1">
      <alignment horizontal="center" wrapText="1"/>
    </xf>
    <xf numFmtId="0" fontId="1" fillId="0" borderId="5" xfId="0" applyFont="1" applyBorder="1"/>
    <xf numFmtId="0" fontId="1" fillId="0" borderId="4" xfId="0" applyFont="1" applyBorder="1"/>
    <xf numFmtId="0" fontId="2" fillId="3" borderId="11" xfId="0" applyFont="1" applyFill="1" applyBorder="1" applyAlignment="1">
      <alignment horizontal="center" vertical="center" wrapText="1"/>
    </xf>
    <xf numFmtId="0" fontId="2" fillId="4" borderId="0" xfId="0" applyFont="1" applyFill="1" applyAlignment="1">
      <alignment horizontal="center" wrapText="1"/>
    </xf>
    <xf numFmtId="0" fontId="1" fillId="0" borderId="0" xfId="0" applyFont="1" applyAlignment="1"/>
    <xf numFmtId="0" fontId="2" fillId="2" borderId="1" xfId="0" applyFont="1" applyFill="1" applyBorder="1" applyAlignment="1">
      <alignment horizontal="center" vertical="center" wrapText="1"/>
    </xf>
    <xf numFmtId="0" fontId="2" fillId="4" borderId="3" xfId="0" applyFont="1" applyFill="1" applyBorder="1" applyAlignment="1">
      <alignment horizont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7"/>
  <sheetViews>
    <sheetView tabSelected="1" topLeftCell="S1" zoomScaleNormal="60" workbookViewId="0">
      <pane ySplit="2" topLeftCell="A21" activePane="bottomLeft" state="frozen"/>
      <selection pane="bottomLeft" activeCell="V41" sqref="V41"/>
    </sheetView>
  </sheetViews>
  <sheetFormatPr baseColWidth="10" defaultColWidth="14.42578125" defaultRowHeight="15" customHeight="1"/>
  <cols>
    <col min="1" max="1" width="5.28515625" style="22" customWidth="1"/>
    <col min="2" max="2" width="26.42578125" style="22" customWidth="1"/>
    <col min="3" max="3" width="24.85546875" style="22" customWidth="1"/>
    <col min="4" max="4" width="18.42578125" style="22" hidden="1" customWidth="1"/>
    <col min="5" max="5" width="27.42578125" style="22" customWidth="1"/>
    <col min="6" max="6" width="25.7109375" style="22" customWidth="1"/>
    <col min="7" max="7" width="24.85546875" style="22" hidden="1" customWidth="1"/>
    <col min="8" max="8" width="30" style="22" customWidth="1"/>
    <col min="9" max="9" width="29.42578125" style="22" customWidth="1"/>
    <col min="10" max="10" width="11.85546875" style="22" customWidth="1"/>
    <col min="11" max="11" width="15" style="22" customWidth="1"/>
    <col min="12" max="12" width="11.140625" style="22" customWidth="1"/>
    <col min="13" max="13" width="82.140625" style="22" customWidth="1"/>
    <col min="14" max="14" width="20.7109375" style="22" customWidth="1"/>
    <col min="15" max="15" width="15" style="22" customWidth="1"/>
    <col min="16" max="16" width="11.42578125" style="22" customWidth="1"/>
    <col min="17" max="17" width="87.42578125" style="22" customWidth="1"/>
    <col min="18" max="18" width="19.42578125" style="22" customWidth="1"/>
    <col min="19" max="19" width="13.28515625" style="22" customWidth="1"/>
    <col min="20" max="20" width="14.140625" style="22" bestFit="1" customWidth="1"/>
    <col min="21" max="21" width="63.42578125" style="22" customWidth="1"/>
    <col min="22" max="23" width="17.42578125" style="22" customWidth="1"/>
    <col min="24" max="24" width="12.140625" style="22" customWidth="1"/>
    <col min="25" max="25" width="11.140625" style="22" customWidth="1"/>
    <col min="26" max="26" width="17.42578125" style="22" customWidth="1"/>
    <col min="27" max="27" width="42.42578125" style="22" customWidth="1"/>
    <col min="28" max="28" width="83.28515625" style="22" customWidth="1"/>
    <col min="29" max="29" width="40.28515625" style="22" customWidth="1"/>
    <col min="30" max="31" width="26.42578125" style="22" customWidth="1"/>
    <col min="32" max="32" width="18.42578125" style="22" customWidth="1"/>
    <col min="33" max="33" width="23.28515625" style="22" customWidth="1"/>
    <col min="34" max="34" width="30.85546875" style="22" customWidth="1"/>
    <col min="35" max="36" width="19.42578125" style="22" customWidth="1"/>
    <col min="37" max="37" width="30.42578125" style="22" customWidth="1"/>
    <col min="38" max="39" width="10.7109375" style="22" customWidth="1"/>
    <col min="40" max="16384" width="14.42578125" style="22"/>
  </cols>
  <sheetData>
    <row r="1" spans="1:39" s="11" customFormat="1">
      <c r="A1" s="80" t="s">
        <v>0</v>
      </c>
      <c r="B1" s="71" t="s">
        <v>1</v>
      </c>
      <c r="C1" s="71" t="s">
        <v>2</v>
      </c>
      <c r="D1" s="71" t="s">
        <v>3</v>
      </c>
      <c r="E1" s="71" t="s">
        <v>4</v>
      </c>
      <c r="F1" s="71" t="s">
        <v>5</v>
      </c>
      <c r="G1" s="71" t="s">
        <v>6</v>
      </c>
      <c r="H1" s="27" t="s">
        <v>7</v>
      </c>
      <c r="I1" s="81" t="s">
        <v>8</v>
      </c>
      <c r="J1" s="76"/>
      <c r="K1" s="74" t="s">
        <v>9</v>
      </c>
      <c r="L1" s="75"/>
      <c r="M1" s="75"/>
      <c r="N1" s="76"/>
      <c r="O1" s="74" t="s">
        <v>10</v>
      </c>
      <c r="P1" s="75"/>
      <c r="Q1" s="75"/>
      <c r="R1" s="76"/>
      <c r="S1" s="74" t="s">
        <v>11</v>
      </c>
      <c r="T1" s="75"/>
      <c r="U1" s="75"/>
      <c r="V1" s="76"/>
      <c r="W1" s="78" t="s">
        <v>12</v>
      </c>
      <c r="X1" s="79"/>
      <c r="Y1" s="79"/>
      <c r="Z1" s="79"/>
      <c r="AA1" s="71" t="s">
        <v>13</v>
      </c>
      <c r="AB1" s="71" t="s">
        <v>14</v>
      </c>
      <c r="AC1" s="71" t="s">
        <v>15</v>
      </c>
      <c r="AD1" s="71" t="s">
        <v>16</v>
      </c>
      <c r="AE1" s="71" t="s">
        <v>17</v>
      </c>
      <c r="AF1" s="71" t="s">
        <v>18</v>
      </c>
      <c r="AG1" s="71" t="s">
        <v>19</v>
      </c>
      <c r="AH1" s="71" t="s">
        <v>20</v>
      </c>
      <c r="AI1" s="71" t="s">
        <v>21</v>
      </c>
      <c r="AJ1" s="71" t="s">
        <v>22</v>
      </c>
      <c r="AK1" s="71" t="s">
        <v>23</v>
      </c>
      <c r="AL1" s="1"/>
      <c r="AM1" s="1"/>
    </row>
    <row r="2" spans="1:39" s="11" customFormat="1" ht="190.5" customHeight="1">
      <c r="A2" s="72"/>
      <c r="B2" s="72"/>
      <c r="C2" s="72"/>
      <c r="D2" s="72"/>
      <c r="E2" s="72"/>
      <c r="F2" s="72"/>
      <c r="G2" s="72"/>
      <c r="H2" s="18" t="s">
        <v>24</v>
      </c>
      <c r="I2" s="18" t="s">
        <v>25</v>
      </c>
      <c r="J2" s="18" t="s">
        <v>26</v>
      </c>
      <c r="K2" s="28" t="s">
        <v>27</v>
      </c>
      <c r="L2" s="18" t="s">
        <v>28</v>
      </c>
      <c r="M2" s="18" t="s">
        <v>29</v>
      </c>
      <c r="N2" s="29" t="s">
        <v>30</v>
      </c>
      <c r="O2" s="28" t="s">
        <v>27</v>
      </c>
      <c r="P2" s="18" t="s">
        <v>28</v>
      </c>
      <c r="Q2" s="18" t="s">
        <v>31</v>
      </c>
      <c r="R2" s="29" t="s">
        <v>30</v>
      </c>
      <c r="S2" s="28" t="s">
        <v>27</v>
      </c>
      <c r="T2" s="18" t="s">
        <v>28</v>
      </c>
      <c r="U2" s="18" t="s">
        <v>32</v>
      </c>
      <c r="V2" s="29" t="s">
        <v>30</v>
      </c>
      <c r="W2" s="18" t="s">
        <v>27</v>
      </c>
      <c r="X2" s="18" t="s">
        <v>28</v>
      </c>
      <c r="Y2" s="18" t="s">
        <v>33</v>
      </c>
      <c r="Z2" s="29" t="s">
        <v>34</v>
      </c>
      <c r="AA2" s="72"/>
      <c r="AB2" s="77"/>
      <c r="AC2" s="72"/>
      <c r="AD2" s="72"/>
      <c r="AE2" s="72"/>
      <c r="AF2" s="72"/>
      <c r="AG2" s="72"/>
      <c r="AH2" s="72"/>
      <c r="AI2" s="72"/>
      <c r="AJ2" s="72"/>
      <c r="AK2" s="72"/>
      <c r="AL2" s="30"/>
      <c r="AM2" s="31"/>
    </row>
    <row r="3" spans="1:39" s="11" customFormat="1" ht="107.25" customHeight="1">
      <c r="A3" s="2">
        <v>1</v>
      </c>
      <c r="B3" s="2" t="s">
        <v>35</v>
      </c>
      <c r="C3" s="6" t="s">
        <v>36</v>
      </c>
      <c r="D3" s="6" t="s">
        <v>37</v>
      </c>
      <c r="E3" s="6" t="s">
        <v>38</v>
      </c>
      <c r="F3" s="6" t="s">
        <v>39</v>
      </c>
      <c r="G3" s="6" t="s">
        <v>40</v>
      </c>
      <c r="H3" s="6" t="s">
        <v>41</v>
      </c>
      <c r="I3" s="6" t="s">
        <v>42</v>
      </c>
      <c r="J3" s="2">
        <v>8</v>
      </c>
      <c r="K3" s="7">
        <v>1</v>
      </c>
      <c r="L3" s="2">
        <v>4</v>
      </c>
      <c r="M3" s="8" t="s">
        <v>43</v>
      </c>
      <c r="N3" s="9">
        <v>356</v>
      </c>
      <c r="O3" s="7">
        <v>0</v>
      </c>
      <c r="P3" s="48">
        <v>5</v>
      </c>
      <c r="Q3" s="49" t="s">
        <v>342</v>
      </c>
      <c r="R3" s="9">
        <v>658</v>
      </c>
      <c r="S3" s="7">
        <v>7</v>
      </c>
      <c r="T3" s="55">
        <v>5</v>
      </c>
      <c r="U3" s="49" t="s">
        <v>425</v>
      </c>
      <c r="V3" s="62">
        <f>25+34+38+35+18+29+75+72</f>
        <v>326</v>
      </c>
      <c r="W3" s="6">
        <f>K3+O3+S3</f>
        <v>8</v>
      </c>
      <c r="X3" s="6">
        <f>L3+P3+T3</f>
        <v>14</v>
      </c>
      <c r="Y3" s="10">
        <f t="shared" ref="Y3:Y27" si="0">X3/W3</f>
        <v>1.75</v>
      </c>
      <c r="Z3" s="62">
        <f>N3+R3+V3</f>
        <v>1340</v>
      </c>
      <c r="AA3" s="65" t="s">
        <v>350</v>
      </c>
      <c r="AB3" s="67" t="s">
        <v>398</v>
      </c>
      <c r="AC3" s="40" t="s">
        <v>44</v>
      </c>
      <c r="AD3" s="6" t="s">
        <v>45</v>
      </c>
      <c r="AE3" s="6" t="s">
        <v>46</v>
      </c>
      <c r="AF3" s="6" t="s">
        <v>47</v>
      </c>
      <c r="AG3" s="6" t="s">
        <v>48</v>
      </c>
      <c r="AH3" s="6" t="s">
        <v>49</v>
      </c>
      <c r="AI3" s="6" t="s">
        <v>50</v>
      </c>
      <c r="AJ3" s="6" t="s">
        <v>51</v>
      </c>
      <c r="AK3" s="6"/>
      <c r="AL3" s="32"/>
      <c r="AM3" s="32"/>
    </row>
    <row r="4" spans="1:39" s="11" customFormat="1" ht="51.75" customHeight="1">
      <c r="A4" s="2">
        <v>2</v>
      </c>
      <c r="B4" s="2" t="s">
        <v>52</v>
      </c>
      <c r="C4" s="2" t="s">
        <v>53</v>
      </c>
      <c r="D4" s="6" t="s">
        <v>37</v>
      </c>
      <c r="E4" s="6" t="s">
        <v>54</v>
      </c>
      <c r="F4" s="6" t="s">
        <v>55</v>
      </c>
      <c r="G4" s="6" t="s">
        <v>56</v>
      </c>
      <c r="H4" s="6" t="s">
        <v>57</v>
      </c>
      <c r="I4" s="6" t="s">
        <v>58</v>
      </c>
      <c r="J4" s="2">
        <v>8</v>
      </c>
      <c r="K4" s="7">
        <v>8</v>
      </c>
      <c r="L4" s="2">
        <v>3</v>
      </c>
      <c r="M4" s="8" t="s">
        <v>351</v>
      </c>
      <c r="N4" s="9">
        <v>27</v>
      </c>
      <c r="O4" s="7" t="s">
        <v>59</v>
      </c>
      <c r="P4" s="48">
        <v>7</v>
      </c>
      <c r="Q4" s="49" t="s">
        <v>60</v>
      </c>
      <c r="R4" s="9">
        <v>70</v>
      </c>
      <c r="S4" s="7" t="s">
        <v>59</v>
      </c>
      <c r="T4" s="55" t="s">
        <v>394</v>
      </c>
      <c r="U4" s="58" t="s">
        <v>383</v>
      </c>
      <c r="V4" s="62">
        <v>92</v>
      </c>
      <c r="W4" s="6">
        <v>8</v>
      </c>
      <c r="X4" s="6">
        <f>L4+P4</f>
        <v>10</v>
      </c>
      <c r="Y4" s="10">
        <f t="shared" si="0"/>
        <v>1.25</v>
      </c>
      <c r="Z4" s="62">
        <f t="shared" ref="Z4:Z28" si="1">N4+R4+V4</f>
        <v>189</v>
      </c>
      <c r="AA4" s="65" t="s">
        <v>352</v>
      </c>
      <c r="AB4" s="67" t="s">
        <v>399</v>
      </c>
      <c r="AC4" s="40" t="s">
        <v>61</v>
      </c>
      <c r="AD4" s="6" t="s">
        <v>62</v>
      </c>
      <c r="AE4" s="6" t="s">
        <v>46</v>
      </c>
      <c r="AF4" s="6" t="s">
        <v>47</v>
      </c>
      <c r="AG4" s="6" t="s">
        <v>63</v>
      </c>
      <c r="AH4" s="6" t="s">
        <v>64</v>
      </c>
      <c r="AI4" s="6" t="s">
        <v>50</v>
      </c>
      <c r="AJ4" s="6" t="s">
        <v>65</v>
      </c>
      <c r="AK4" s="6"/>
      <c r="AL4" s="32"/>
      <c r="AM4" s="32"/>
    </row>
    <row r="5" spans="1:39" s="11" customFormat="1" ht="51.75" customHeight="1">
      <c r="A5" s="2">
        <v>3</v>
      </c>
      <c r="B5" s="2" t="s">
        <v>66</v>
      </c>
      <c r="C5" s="6" t="s">
        <v>67</v>
      </c>
      <c r="D5" s="6" t="s">
        <v>37</v>
      </c>
      <c r="E5" s="6" t="s">
        <v>68</v>
      </c>
      <c r="F5" s="6" t="s">
        <v>69</v>
      </c>
      <c r="G5" s="6" t="s">
        <v>70</v>
      </c>
      <c r="H5" s="6" t="s">
        <v>71</v>
      </c>
      <c r="I5" s="2" t="s">
        <v>72</v>
      </c>
      <c r="J5" s="2">
        <v>1</v>
      </c>
      <c r="K5" s="7">
        <v>0</v>
      </c>
      <c r="L5" s="2">
        <v>1</v>
      </c>
      <c r="M5" s="8" t="s">
        <v>73</v>
      </c>
      <c r="N5" s="9">
        <v>3</v>
      </c>
      <c r="O5" s="7">
        <v>0</v>
      </c>
      <c r="P5" s="48">
        <v>0</v>
      </c>
      <c r="Q5" s="49" t="s">
        <v>74</v>
      </c>
      <c r="R5" s="9">
        <v>33</v>
      </c>
      <c r="S5" s="7">
        <v>1</v>
      </c>
      <c r="T5" s="55">
        <v>1</v>
      </c>
      <c r="U5" s="58" t="s">
        <v>384</v>
      </c>
      <c r="V5" s="62">
        <f>80+27</f>
        <v>107</v>
      </c>
      <c r="W5" s="6">
        <f>K5+O5+S5</f>
        <v>1</v>
      </c>
      <c r="X5" s="6">
        <f>L5+P5+T5</f>
        <v>2</v>
      </c>
      <c r="Y5" s="10">
        <v>1</v>
      </c>
      <c r="Z5" s="62">
        <f t="shared" si="1"/>
        <v>143</v>
      </c>
      <c r="AA5" s="65" t="s">
        <v>353</v>
      </c>
      <c r="AB5" s="67" t="s">
        <v>400</v>
      </c>
      <c r="AC5" s="40" t="s">
        <v>75</v>
      </c>
      <c r="AD5" s="6" t="s">
        <v>76</v>
      </c>
      <c r="AE5" s="6" t="s">
        <v>77</v>
      </c>
      <c r="AF5" s="6" t="s">
        <v>78</v>
      </c>
      <c r="AG5" s="6" t="s">
        <v>70</v>
      </c>
      <c r="AH5" s="6" t="s">
        <v>79</v>
      </c>
      <c r="AI5" s="6" t="s">
        <v>50</v>
      </c>
      <c r="AJ5" s="6" t="s">
        <v>80</v>
      </c>
      <c r="AK5" s="6"/>
      <c r="AL5" s="33"/>
      <c r="AM5" s="33"/>
    </row>
    <row r="6" spans="1:39" s="11" customFormat="1" ht="51.75" customHeight="1">
      <c r="A6" s="2">
        <v>4</v>
      </c>
      <c r="B6" s="2" t="s">
        <v>81</v>
      </c>
      <c r="C6" s="6" t="s">
        <v>82</v>
      </c>
      <c r="D6" s="6" t="s">
        <v>37</v>
      </c>
      <c r="E6" s="6" t="s">
        <v>68</v>
      </c>
      <c r="F6" s="32" t="s">
        <v>83</v>
      </c>
      <c r="G6" s="34" t="s">
        <v>84</v>
      </c>
      <c r="H6" s="6" t="s">
        <v>85</v>
      </c>
      <c r="I6" s="6" t="s">
        <v>86</v>
      </c>
      <c r="J6" s="6">
        <v>1</v>
      </c>
      <c r="K6" s="7">
        <v>1</v>
      </c>
      <c r="L6" s="2">
        <v>1</v>
      </c>
      <c r="M6" s="8" t="s">
        <v>88</v>
      </c>
      <c r="N6" s="9">
        <v>14</v>
      </c>
      <c r="O6" s="7" t="s">
        <v>87</v>
      </c>
      <c r="P6" s="48" t="s">
        <v>87</v>
      </c>
      <c r="Q6" s="49" t="s">
        <v>89</v>
      </c>
      <c r="R6" s="9">
        <v>0</v>
      </c>
      <c r="S6" s="7" t="s">
        <v>87</v>
      </c>
      <c r="T6" s="55" t="s">
        <v>395</v>
      </c>
      <c r="U6" s="58" t="s">
        <v>385</v>
      </c>
      <c r="V6" s="62">
        <v>179</v>
      </c>
      <c r="W6" s="6">
        <v>1</v>
      </c>
      <c r="X6" s="6">
        <v>1</v>
      </c>
      <c r="Y6" s="10">
        <f t="shared" si="0"/>
        <v>1</v>
      </c>
      <c r="Z6" s="62">
        <f t="shared" si="1"/>
        <v>193</v>
      </c>
      <c r="AA6" s="65" t="s">
        <v>354</v>
      </c>
      <c r="AB6" s="68" t="s">
        <v>401</v>
      </c>
      <c r="AC6" s="40" t="s">
        <v>61</v>
      </c>
      <c r="AD6" s="6" t="s">
        <v>90</v>
      </c>
      <c r="AE6" s="6" t="s">
        <v>91</v>
      </c>
      <c r="AF6" s="6" t="s">
        <v>47</v>
      </c>
      <c r="AG6" s="6" t="s">
        <v>92</v>
      </c>
      <c r="AH6" s="6" t="s">
        <v>93</v>
      </c>
      <c r="AI6" s="6" t="s">
        <v>50</v>
      </c>
      <c r="AJ6" s="6" t="s">
        <v>94</v>
      </c>
      <c r="AK6" s="6"/>
      <c r="AL6" s="1"/>
      <c r="AM6" s="1"/>
    </row>
    <row r="7" spans="1:39" s="11" customFormat="1" ht="51.75" customHeight="1">
      <c r="A7" s="2">
        <v>5</v>
      </c>
      <c r="B7" s="2" t="s">
        <v>95</v>
      </c>
      <c r="C7" s="2" t="s">
        <v>96</v>
      </c>
      <c r="D7" s="6" t="s">
        <v>97</v>
      </c>
      <c r="E7" s="6" t="s">
        <v>98</v>
      </c>
      <c r="F7" s="6" t="s">
        <v>99</v>
      </c>
      <c r="G7" s="6" t="s">
        <v>100</v>
      </c>
      <c r="H7" s="6" t="s">
        <v>101</v>
      </c>
      <c r="I7" s="2" t="s">
        <v>102</v>
      </c>
      <c r="J7" s="2">
        <v>2</v>
      </c>
      <c r="K7" s="7">
        <v>1</v>
      </c>
      <c r="L7" s="2">
        <v>1</v>
      </c>
      <c r="M7" s="8" t="s">
        <v>343</v>
      </c>
      <c r="N7" s="9">
        <v>5</v>
      </c>
      <c r="O7" s="7">
        <v>1</v>
      </c>
      <c r="P7" s="48">
        <v>1</v>
      </c>
      <c r="Q7" s="49" t="s">
        <v>103</v>
      </c>
      <c r="R7" s="9">
        <v>2</v>
      </c>
      <c r="S7" s="7">
        <v>0</v>
      </c>
      <c r="T7" s="55">
        <v>0</v>
      </c>
      <c r="U7" s="60" t="s">
        <v>386</v>
      </c>
      <c r="V7" s="62">
        <v>0</v>
      </c>
      <c r="W7" s="6">
        <f t="shared" ref="W7:X9" si="2">K7+O7+S7</f>
        <v>2</v>
      </c>
      <c r="X7" s="6">
        <f t="shared" si="2"/>
        <v>2</v>
      </c>
      <c r="Y7" s="10">
        <f t="shared" si="0"/>
        <v>1</v>
      </c>
      <c r="Z7" s="62">
        <f t="shared" si="1"/>
        <v>7</v>
      </c>
      <c r="AA7" s="65" t="s">
        <v>355</v>
      </c>
      <c r="AB7" s="68" t="s">
        <v>402</v>
      </c>
      <c r="AC7" s="40" t="s">
        <v>61</v>
      </c>
      <c r="AD7" s="6" t="s">
        <v>104</v>
      </c>
      <c r="AE7" s="6" t="s">
        <v>105</v>
      </c>
      <c r="AF7" s="6" t="s">
        <v>78</v>
      </c>
      <c r="AG7" s="6" t="s">
        <v>106</v>
      </c>
      <c r="AH7" s="6" t="s">
        <v>107</v>
      </c>
      <c r="AI7" s="6" t="s">
        <v>108</v>
      </c>
      <c r="AJ7" s="6" t="s">
        <v>109</v>
      </c>
      <c r="AK7" s="6" t="s">
        <v>110</v>
      </c>
      <c r="AL7" s="32"/>
      <c r="AM7" s="32"/>
    </row>
    <row r="8" spans="1:39" s="11" customFormat="1" ht="51.75" customHeight="1">
      <c r="A8" s="2">
        <v>6</v>
      </c>
      <c r="B8" s="2" t="s">
        <v>111</v>
      </c>
      <c r="C8" s="2" t="s">
        <v>112</v>
      </c>
      <c r="D8" s="6" t="s">
        <v>97</v>
      </c>
      <c r="E8" s="6" t="s">
        <v>98</v>
      </c>
      <c r="F8" s="6" t="s">
        <v>113</v>
      </c>
      <c r="G8" s="6" t="s">
        <v>100</v>
      </c>
      <c r="H8" s="6" t="s">
        <v>114</v>
      </c>
      <c r="I8" s="6" t="s">
        <v>115</v>
      </c>
      <c r="J8" s="2">
        <v>15</v>
      </c>
      <c r="K8" s="7">
        <v>12</v>
      </c>
      <c r="L8" s="2">
        <v>0</v>
      </c>
      <c r="M8" s="8" t="s">
        <v>116</v>
      </c>
      <c r="N8" s="9">
        <v>0</v>
      </c>
      <c r="O8" s="7">
        <v>3</v>
      </c>
      <c r="P8" s="48">
        <v>10</v>
      </c>
      <c r="Q8" s="49" t="s">
        <v>344</v>
      </c>
      <c r="R8" s="9">
        <v>52</v>
      </c>
      <c r="S8" s="7">
        <v>0</v>
      </c>
      <c r="T8" s="55">
        <v>5</v>
      </c>
      <c r="U8" s="60" t="s">
        <v>387</v>
      </c>
      <c r="V8" s="62">
        <v>460</v>
      </c>
      <c r="W8" s="6">
        <f t="shared" si="2"/>
        <v>15</v>
      </c>
      <c r="X8" s="6">
        <f t="shared" si="2"/>
        <v>15</v>
      </c>
      <c r="Y8" s="10">
        <f t="shared" si="0"/>
        <v>1</v>
      </c>
      <c r="Z8" s="62">
        <f t="shared" si="1"/>
        <v>512</v>
      </c>
      <c r="AA8" s="65" t="s">
        <v>356</v>
      </c>
      <c r="AB8" s="68" t="s">
        <v>403</v>
      </c>
      <c r="AC8" s="40" t="s">
        <v>61</v>
      </c>
      <c r="AD8" s="6" t="s">
        <v>117</v>
      </c>
      <c r="AE8" s="6" t="s">
        <v>118</v>
      </c>
      <c r="AF8" s="6" t="s">
        <v>47</v>
      </c>
      <c r="AG8" s="6" t="s">
        <v>119</v>
      </c>
      <c r="AH8" s="6" t="s">
        <v>120</v>
      </c>
      <c r="AI8" s="6" t="s">
        <v>50</v>
      </c>
      <c r="AJ8" s="6" t="s">
        <v>109</v>
      </c>
      <c r="AK8" s="6" t="s">
        <v>121</v>
      </c>
      <c r="AL8" s="32"/>
      <c r="AM8" s="32"/>
    </row>
    <row r="9" spans="1:39" s="11" customFormat="1" ht="51.75" customHeight="1">
      <c r="A9" s="2">
        <v>7</v>
      </c>
      <c r="B9" s="35" t="s">
        <v>122</v>
      </c>
      <c r="C9" s="6" t="s">
        <v>123</v>
      </c>
      <c r="D9" s="6" t="s">
        <v>97</v>
      </c>
      <c r="E9" s="6" t="s">
        <v>98</v>
      </c>
      <c r="F9" s="6" t="s">
        <v>124</v>
      </c>
      <c r="G9" s="6" t="s">
        <v>125</v>
      </c>
      <c r="H9" s="6" t="s">
        <v>126</v>
      </c>
      <c r="I9" s="2" t="s">
        <v>127</v>
      </c>
      <c r="J9" s="2">
        <v>11</v>
      </c>
      <c r="K9" s="7">
        <v>9</v>
      </c>
      <c r="L9" s="2">
        <v>9</v>
      </c>
      <c r="M9" s="8" t="s">
        <v>128</v>
      </c>
      <c r="N9" s="9">
        <v>103</v>
      </c>
      <c r="O9" s="7">
        <v>2</v>
      </c>
      <c r="P9" s="48">
        <f>2-1</f>
        <v>1</v>
      </c>
      <c r="Q9" s="49" t="s">
        <v>347</v>
      </c>
      <c r="R9" s="9">
        <v>2</v>
      </c>
      <c r="S9" s="7">
        <v>0</v>
      </c>
      <c r="T9" s="55">
        <v>0</v>
      </c>
      <c r="U9" s="60" t="s">
        <v>388</v>
      </c>
      <c r="V9" s="62">
        <v>897</v>
      </c>
      <c r="W9" s="6">
        <f t="shared" si="2"/>
        <v>11</v>
      </c>
      <c r="X9" s="6">
        <f t="shared" si="2"/>
        <v>10</v>
      </c>
      <c r="Y9" s="10">
        <f t="shared" si="0"/>
        <v>0.90909090909090906</v>
      </c>
      <c r="Z9" s="62">
        <f t="shared" si="1"/>
        <v>1002</v>
      </c>
      <c r="AA9" s="65" t="s">
        <v>357</v>
      </c>
      <c r="AB9" s="68" t="s">
        <v>404</v>
      </c>
      <c r="AC9" s="40" t="s">
        <v>61</v>
      </c>
      <c r="AD9" s="6" t="s">
        <v>129</v>
      </c>
      <c r="AE9" s="6" t="s">
        <v>118</v>
      </c>
      <c r="AF9" s="6" t="s">
        <v>130</v>
      </c>
      <c r="AG9" s="6" t="s">
        <v>131</v>
      </c>
      <c r="AH9" s="6" t="s">
        <v>132</v>
      </c>
      <c r="AI9" s="6" t="s">
        <v>108</v>
      </c>
      <c r="AJ9" s="6" t="s">
        <v>109</v>
      </c>
      <c r="AK9" s="6" t="s">
        <v>133</v>
      </c>
      <c r="AL9" s="32"/>
      <c r="AM9" s="32"/>
    </row>
    <row r="10" spans="1:39" s="11" customFormat="1" ht="51.75" customHeight="1">
      <c r="A10" s="2">
        <v>8</v>
      </c>
      <c r="B10" s="2" t="s">
        <v>134</v>
      </c>
      <c r="C10" s="6" t="s">
        <v>135</v>
      </c>
      <c r="D10" s="6" t="s">
        <v>97</v>
      </c>
      <c r="E10" s="6" t="s">
        <v>136</v>
      </c>
      <c r="F10" s="6" t="s">
        <v>137</v>
      </c>
      <c r="G10" s="6" t="s">
        <v>138</v>
      </c>
      <c r="H10" s="6" t="s">
        <v>139</v>
      </c>
      <c r="I10" s="2" t="s">
        <v>140</v>
      </c>
      <c r="J10" s="2">
        <v>17</v>
      </c>
      <c r="K10" s="7">
        <v>17</v>
      </c>
      <c r="L10" s="2">
        <v>17</v>
      </c>
      <c r="M10" s="8" t="s">
        <v>142</v>
      </c>
      <c r="N10" s="9">
        <v>1255</v>
      </c>
      <c r="O10" s="7" t="s">
        <v>141</v>
      </c>
      <c r="P10" s="48" t="s">
        <v>141</v>
      </c>
      <c r="Q10" s="49" t="s">
        <v>143</v>
      </c>
      <c r="R10" s="9">
        <f>24+2059</f>
        <v>2083</v>
      </c>
      <c r="S10" s="7" t="s">
        <v>141</v>
      </c>
      <c r="T10" s="55" t="s">
        <v>141</v>
      </c>
      <c r="U10" s="58" t="s">
        <v>389</v>
      </c>
      <c r="V10" s="62">
        <v>3514</v>
      </c>
      <c r="W10" s="6">
        <v>17</v>
      </c>
      <c r="X10" s="6">
        <v>17</v>
      </c>
      <c r="Y10" s="10">
        <f t="shared" si="0"/>
        <v>1</v>
      </c>
      <c r="Z10" s="62">
        <f t="shared" si="1"/>
        <v>6852</v>
      </c>
      <c r="AA10" s="65" t="s">
        <v>358</v>
      </c>
      <c r="AB10" s="67" t="s">
        <v>405</v>
      </c>
      <c r="AC10" s="40" t="s">
        <v>144</v>
      </c>
      <c r="AD10" s="6" t="s">
        <v>104</v>
      </c>
      <c r="AE10" s="6" t="s">
        <v>145</v>
      </c>
      <c r="AF10" s="6" t="s">
        <v>78</v>
      </c>
      <c r="AG10" s="6" t="s">
        <v>146</v>
      </c>
      <c r="AH10" s="6" t="s">
        <v>147</v>
      </c>
      <c r="AI10" s="6" t="s">
        <v>50</v>
      </c>
      <c r="AJ10" s="6" t="s">
        <v>148</v>
      </c>
      <c r="AK10" s="35"/>
      <c r="AL10" s="32"/>
      <c r="AM10" s="32"/>
    </row>
    <row r="11" spans="1:39" s="11" customFormat="1" ht="51.75" customHeight="1">
      <c r="A11" s="2">
        <v>9</v>
      </c>
      <c r="B11" s="2" t="s">
        <v>149</v>
      </c>
      <c r="C11" s="6" t="s">
        <v>150</v>
      </c>
      <c r="D11" s="6" t="s">
        <v>97</v>
      </c>
      <c r="E11" s="6" t="s">
        <v>151</v>
      </c>
      <c r="F11" s="6" t="s">
        <v>125</v>
      </c>
      <c r="G11" s="6" t="s">
        <v>125</v>
      </c>
      <c r="H11" s="6" t="s">
        <v>152</v>
      </c>
      <c r="I11" s="2" t="s">
        <v>153</v>
      </c>
      <c r="J11" s="2">
        <v>48</v>
      </c>
      <c r="K11" s="7">
        <v>24</v>
      </c>
      <c r="L11" s="2">
        <v>24</v>
      </c>
      <c r="M11" s="8" t="s">
        <v>154</v>
      </c>
      <c r="N11" s="9">
        <v>24</v>
      </c>
      <c r="O11" s="7">
        <v>0</v>
      </c>
      <c r="P11" s="48">
        <v>0</v>
      </c>
      <c r="Q11" s="58" t="s">
        <v>390</v>
      </c>
      <c r="R11" s="9">
        <v>0</v>
      </c>
      <c r="S11" s="7">
        <v>0</v>
      </c>
      <c r="T11" s="55">
        <v>0</v>
      </c>
      <c r="U11" s="58" t="s">
        <v>390</v>
      </c>
      <c r="V11" s="62">
        <v>0</v>
      </c>
      <c r="W11" s="6">
        <f t="shared" ref="W11:X15" si="3">K11+O11+S11</f>
        <v>24</v>
      </c>
      <c r="X11" s="6">
        <f t="shared" si="3"/>
        <v>24</v>
      </c>
      <c r="Y11" s="10">
        <f t="shared" si="0"/>
        <v>1</v>
      </c>
      <c r="Z11" s="62">
        <f t="shared" si="1"/>
        <v>24</v>
      </c>
      <c r="AA11" s="65" t="s">
        <v>359</v>
      </c>
      <c r="AB11" s="67" t="s">
        <v>406</v>
      </c>
      <c r="AC11" s="40" t="s">
        <v>155</v>
      </c>
      <c r="AD11" s="6" t="s">
        <v>76</v>
      </c>
      <c r="AE11" s="6" t="s">
        <v>156</v>
      </c>
      <c r="AF11" s="6" t="s">
        <v>157</v>
      </c>
      <c r="AG11" s="6" t="s">
        <v>158</v>
      </c>
      <c r="AH11" s="6" t="s">
        <v>49</v>
      </c>
      <c r="AI11" s="6" t="s">
        <v>50</v>
      </c>
      <c r="AJ11" s="6" t="s">
        <v>109</v>
      </c>
      <c r="AK11" s="6" t="s">
        <v>159</v>
      </c>
      <c r="AL11" s="32"/>
      <c r="AM11" s="32"/>
    </row>
    <row r="12" spans="1:39" s="11" customFormat="1" ht="51.75" customHeight="1">
      <c r="A12" s="2">
        <v>10</v>
      </c>
      <c r="B12" s="2" t="s">
        <v>160</v>
      </c>
      <c r="C12" s="6" t="s">
        <v>161</v>
      </c>
      <c r="D12" s="6" t="s">
        <v>97</v>
      </c>
      <c r="E12" s="6" t="s">
        <v>151</v>
      </c>
      <c r="F12" s="6" t="s">
        <v>125</v>
      </c>
      <c r="G12" s="6" t="s">
        <v>162</v>
      </c>
      <c r="H12" s="6" t="s">
        <v>163</v>
      </c>
      <c r="I12" s="2" t="s">
        <v>164</v>
      </c>
      <c r="J12" s="2">
        <v>6</v>
      </c>
      <c r="K12" s="7">
        <v>6</v>
      </c>
      <c r="L12" s="2">
        <v>6</v>
      </c>
      <c r="M12" s="8" t="s">
        <v>165</v>
      </c>
      <c r="N12" s="9">
        <v>6</v>
      </c>
      <c r="O12" s="7">
        <v>0</v>
      </c>
      <c r="P12" s="48">
        <v>0</v>
      </c>
      <c r="Q12" s="58" t="s">
        <v>390</v>
      </c>
      <c r="R12" s="9">
        <v>0</v>
      </c>
      <c r="S12" s="7">
        <v>0</v>
      </c>
      <c r="T12" s="55">
        <v>0</v>
      </c>
      <c r="U12" s="58" t="s">
        <v>390</v>
      </c>
      <c r="V12" s="62">
        <v>0</v>
      </c>
      <c r="W12" s="6">
        <f t="shared" si="3"/>
        <v>6</v>
      </c>
      <c r="X12" s="6">
        <f t="shared" si="3"/>
        <v>6</v>
      </c>
      <c r="Y12" s="10">
        <f t="shared" si="0"/>
        <v>1</v>
      </c>
      <c r="Z12" s="62">
        <f t="shared" si="1"/>
        <v>6</v>
      </c>
      <c r="AA12" s="65" t="s">
        <v>360</v>
      </c>
      <c r="AB12" s="68" t="s">
        <v>407</v>
      </c>
      <c r="AC12" s="40" t="s">
        <v>155</v>
      </c>
      <c r="AD12" s="6" t="s">
        <v>76</v>
      </c>
      <c r="AE12" s="6" t="s">
        <v>156</v>
      </c>
      <c r="AF12" s="6" t="s">
        <v>47</v>
      </c>
      <c r="AG12" s="6" t="s">
        <v>166</v>
      </c>
      <c r="AH12" s="6" t="s">
        <v>49</v>
      </c>
      <c r="AI12" s="6" t="s">
        <v>108</v>
      </c>
      <c r="AJ12" s="6" t="s">
        <v>167</v>
      </c>
      <c r="AK12" s="6" t="s">
        <v>168</v>
      </c>
      <c r="AL12" s="32"/>
      <c r="AM12" s="32"/>
    </row>
    <row r="13" spans="1:39" s="11" customFormat="1" ht="51.75" customHeight="1">
      <c r="A13" s="2">
        <v>11</v>
      </c>
      <c r="B13" s="2" t="s">
        <v>169</v>
      </c>
      <c r="C13" s="6" t="s">
        <v>170</v>
      </c>
      <c r="D13" s="6" t="s">
        <v>97</v>
      </c>
      <c r="E13" s="6" t="s">
        <v>151</v>
      </c>
      <c r="F13" s="6" t="s">
        <v>125</v>
      </c>
      <c r="G13" s="6" t="s">
        <v>125</v>
      </c>
      <c r="H13" s="6" t="s">
        <v>171</v>
      </c>
      <c r="I13" s="2" t="s">
        <v>172</v>
      </c>
      <c r="J13" s="2">
        <v>7</v>
      </c>
      <c r="K13" s="7">
        <v>7</v>
      </c>
      <c r="L13" s="2">
        <v>7</v>
      </c>
      <c r="M13" s="36" t="s">
        <v>173</v>
      </c>
      <c r="N13" s="9">
        <v>7</v>
      </c>
      <c r="O13" s="7">
        <v>0</v>
      </c>
      <c r="P13" s="48">
        <v>0</v>
      </c>
      <c r="Q13" s="58" t="s">
        <v>390</v>
      </c>
      <c r="R13" s="9">
        <v>0</v>
      </c>
      <c r="S13" s="7">
        <v>0</v>
      </c>
      <c r="T13" s="55">
        <v>0</v>
      </c>
      <c r="U13" s="58" t="s">
        <v>390</v>
      </c>
      <c r="V13" s="62">
        <v>0</v>
      </c>
      <c r="W13" s="6">
        <f t="shared" si="3"/>
        <v>7</v>
      </c>
      <c r="X13" s="6">
        <f t="shared" si="3"/>
        <v>7</v>
      </c>
      <c r="Y13" s="10">
        <f t="shared" si="0"/>
        <v>1</v>
      </c>
      <c r="Z13" s="62">
        <f t="shared" si="1"/>
        <v>7</v>
      </c>
      <c r="AA13" s="65" t="s">
        <v>360</v>
      </c>
      <c r="AB13" s="68" t="s">
        <v>408</v>
      </c>
      <c r="AC13" s="40" t="s">
        <v>155</v>
      </c>
      <c r="AD13" s="6" t="s">
        <v>129</v>
      </c>
      <c r="AE13" s="6" t="s">
        <v>156</v>
      </c>
      <c r="AF13" s="6" t="s">
        <v>47</v>
      </c>
      <c r="AG13" s="6" t="s">
        <v>174</v>
      </c>
      <c r="AH13" s="6" t="s">
        <v>49</v>
      </c>
      <c r="AI13" s="6" t="s">
        <v>50</v>
      </c>
      <c r="AJ13" s="6" t="s">
        <v>109</v>
      </c>
      <c r="AK13" s="6" t="s">
        <v>168</v>
      </c>
      <c r="AL13" s="32"/>
      <c r="AM13" s="32"/>
    </row>
    <row r="14" spans="1:39" s="11" customFormat="1" ht="51.75" customHeight="1">
      <c r="A14" s="2">
        <v>12</v>
      </c>
      <c r="B14" s="2" t="s">
        <v>175</v>
      </c>
      <c r="C14" s="2" t="s">
        <v>176</v>
      </c>
      <c r="D14" s="6" t="s">
        <v>97</v>
      </c>
      <c r="E14" s="6" t="s">
        <v>177</v>
      </c>
      <c r="F14" s="6" t="s">
        <v>178</v>
      </c>
      <c r="G14" s="6" t="s">
        <v>125</v>
      </c>
      <c r="H14" s="6" t="s">
        <v>179</v>
      </c>
      <c r="I14" s="2" t="s">
        <v>180</v>
      </c>
      <c r="J14" s="2">
        <v>34</v>
      </c>
      <c r="K14" s="7">
        <v>10</v>
      </c>
      <c r="L14" s="2">
        <v>11</v>
      </c>
      <c r="M14" s="8" t="s">
        <v>181</v>
      </c>
      <c r="N14" s="9">
        <v>150</v>
      </c>
      <c r="O14" s="7">
        <v>14</v>
      </c>
      <c r="P14" s="48">
        <v>14</v>
      </c>
      <c r="Q14" s="49" t="s">
        <v>182</v>
      </c>
      <c r="R14" s="9">
        <v>57</v>
      </c>
      <c r="S14" s="7">
        <v>10</v>
      </c>
      <c r="T14" s="55">
        <v>32</v>
      </c>
      <c r="U14" s="58" t="s">
        <v>396</v>
      </c>
      <c r="V14" s="62">
        <v>569</v>
      </c>
      <c r="W14" s="6">
        <f t="shared" si="3"/>
        <v>34</v>
      </c>
      <c r="X14" s="6">
        <f t="shared" si="3"/>
        <v>57</v>
      </c>
      <c r="Y14" s="10">
        <f t="shared" si="0"/>
        <v>1.6764705882352942</v>
      </c>
      <c r="Z14" s="62">
        <f t="shared" si="1"/>
        <v>776</v>
      </c>
      <c r="AA14" s="65" t="s">
        <v>361</v>
      </c>
      <c r="AB14" s="68" t="s">
        <v>409</v>
      </c>
      <c r="AC14" s="40" t="s">
        <v>183</v>
      </c>
      <c r="AD14" s="6" t="s">
        <v>184</v>
      </c>
      <c r="AE14" s="6" t="s">
        <v>46</v>
      </c>
      <c r="AF14" s="6" t="s">
        <v>47</v>
      </c>
      <c r="AG14" s="6" t="s">
        <v>185</v>
      </c>
      <c r="AH14" s="6" t="s">
        <v>64</v>
      </c>
      <c r="AI14" s="6" t="s">
        <v>50</v>
      </c>
      <c r="AJ14" s="6" t="s">
        <v>109</v>
      </c>
      <c r="AK14" s="6" t="s">
        <v>186</v>
      </c>
      <c r="AL14" s="32"/>
      <c r="AM14" s="32"/>
    </row>
    <row r="15" spans="1:39" s="11" customFormat="1" ht="51.75" customHeight="1">
      <c r="A15" s="2">
        <v>13</v>
      </c>
      <c r="B15" s="2" t="s">
        <v>187</v>
      </c>
      <c r="C15" s="6" t="s">
        <v>188</v>
      </c>
      <c r="D15" s="6" t="s">
        <v>97</v>
      </c>
      <c r="E15" s="6" t="s">
        <v>177</v>
      </c>
      <c r="F15" s="6" t="s">
        <v>178</v>
      </c>
      <c r="G15" s="6" t="s">
        <v>125</v>
      </c>
      <c r="H15" s="6" t="s">
        <v>189</v>
      </c>
      <c r="I15" s="2" t="s">
        <v>190</v>
      </c>
      <c r="J15" s="2">
        <v>25</v>
      </c>
      <c r="K15" s="7">
        <v>9</v>
      </c>
      <c r="L15" s="2">
        <v>12</v>
      </c>
      <c r="M15" s="8" t="s">
        <v>191</v>
      </c>
      <c r="N15" s="9">
        <v>258</v>
      </c>
      <c r="O15" s="7">
        <v>8</v>
      </c>
      <c r="P15" s="48">
        <v>13</v>
      </c>
      <c r="Q15" s="49" t="s">
        <v>345</v>
      </c>
      <c r="R15" s="9">
        <v>475</v>
      </c>
      <c r="S15" s="7">
        <v>8</v>
      </c>
      <c r="T15" s="55">
        <v>21</v>
      </c>
      <c r="U15" s="58" t="s">
        <v>397</v>
      </c>
      <c r="V15" s="62">
        <v>825</v>
      </c>
      <c r="W15" s="6">
        <f t="shared" si="3"/>
        <v>25</v>
      </c>
      <c r="X15" s="6">
        <f t="shared" si="3"/>
        <v>46</v>
      </c>
      <c r="Y15" s="10">
        <f t="shared" si="0"/>
        <v>1.84</v>
      </c>
      <c r="Z15" s="62">
        <f t="shared" si="1"/>
        <v>1558</v>
      </c>
      <c r="AA15" s="65" t="s">
        <v>362</v>
      </c>
      <c r="AB15" s="68" t="s">
        <v>410</v>
      </c>
      <c r="AC15" s="40" t="s">
        <v>144</v>
      </c>
      <c r="AD15" s="6" t="s">
        <v>192</v>
      </c>
      <c r="AE15" s="6" t="s">
        <v>156</v>
      </c>
      <c r="AF15" s="6" t="s">
        <v>47</v>
      </c>
      <c r="AG15" s="6" t="s">
        <v>193</v>
      </c>
      <c r="AH15" s="6" t="s">
        <v>64</v>
      </c>
      <c r="AI15" s="6" t="s">
        <v>50</v>
      </c>
      <c r="AJ15" s="6" t="s">
        <v>109</v>
      </c>
      <c r="AK15" s="6" t="s">
        <v>186</v>
      </c>
      <c r="AL15" s="32"/>
      <c r="AM15" s="32"/>
    </row>
    <row r="16" spans="1:39" s="11" customFormat="1" ht="51.75" customHeight="1">
      <c r="A16" s="2">
        <v>14</v>
      </c>
      <c r="B16" s="2" t="s">
        <v>194</v>
      </c>
      <c r="C16" s="6" t="s">
        <v>195</v>
      </c>
      <c r="D16" s="6" t="s">
        <v>97</v>
      </c>
      <c r="E16" s="6" t="s">
        <v>196</v>
      </c>
      <c r="F16" s="6" t="s">
        <v>197</v>
      </c>
      <c r="G16" s="6" t="s">
        <v>198</v>
      </c>
      <c r="H16" s="6" t="s">
        <v>199</v>
      </c>
      <c r="I16" s="2" t="s">
        <v>200</v>
      </c>
      <c r="J16" s="2">
        <v>6</v>
      </c>
      <c r="K16" s="7">
        <v>6</v>
      </c>
      <c r="L16" s="2">
        <v>6</v>
      </c>
      <c r="M16" s="8" t="s">
        <v>202</v>
      </c>
      <c r="N16" s="9">
        <f>39987+19893</f>
        <v>59880</v>
      </c>
      <c r="O16" s="7" t="s">
        <v>201</v>
      </c>
      <c r="P16" s="48" t="s">
        <v>201</v>
      </c>
      <c r="Q16" s="49" t="s">
        <v>203</v>
      </c>
      <c r="R16" s="9">
        <f>22163+33918</f>
        <v>56081</v>
      </c>
      <c r="S16" s="7" t="s">
        <v>201</v>
      </c>
      <c r="T16" s="55" t="s">
        <v>201</v>
      </c>
      <c r="U16" s="61" t="s">
        <v>391</v>
      </c>
      <c r="V16" s="62">
        <v>99143</v>
      </c>
      <c r="W16" s="6">
        <v>6</v>
      </c>
      <c r="X16" s="6">
        <v>6</v>
      </c>
      <c r="Y16" s="10">
        <f t="shared" si="0"/>
        <v>1</v>
      </c>
      <c r="Z16" s="62">
        <f t="shared" si="1"/>
        <v>215104</v>
      </c>
      <c r="AA16" s="65" t="s">
        <v>363</v>
      </c>
      <c r="AB16" s="67" t="s">
        <v>411</v>
      </c>
      <c r="AC16" s="40" t="s">
        <v>204</v>
      </c>
      <c r="AD16" s="6" t="s">
        <v>205</v>
      </c>
      <c r="AE16" s="6" t="s">
        <v>206</v>
      </c>
      <c r="AF16" s="6" t="s">
        <v>130</v>
      </c>
      <c r="AG16" s="6" t="s">
        <v>158</v>
      </c>
      <c r="AH16" s="6" t="s">
        <v>49</v>
      </c>
      <c r="AI16" s="6" t="s">
        <v>108</v>
      </c>
      <c r="AJ16" s="6" t="s">
        <v>109</v>
      </c>
      <c r="AK16" s="6" t="s">
        <v>207</v>
      </c>
      <c r="AL16" s="32"/>
      <c r="AM16" s="32"/>
    </row>
    <row r="17" spans="1:40" s="11" customFormat="1" ht="51.75" customHeight="1">
      <c r="A17" s="2">
        <v>15</v>
      </c>
      <c r="B17" s="2" t="s">
        <v>208</v>
      </c>
      <c r="C17" s="6" t="s">
        <v>209</v>
      </c>
      <c r="D17" s="6" t="s">
        <v>97</v>
      </c>
      <c r="E17" s="6" t="s">
        <v>210</v>
      </c>
      <c r="F17" s="6" t="s">
        <v>125</v>
      </c>
      <c r="G17" s="6" t="s">
        <v>211</v>
      </c>
      <c r="H17" s="6" t="s">
        <v>212</v>
      </c>
      <c r="I17" s="2" t="s">
        <v>213</v>
      </c>
      <c r="J17" s="2">
        <v>5</v>
      </c>
      <c r="K17" s="7">
        <v>1</v>
      </c>
      <c r="L17" s="2">
        <v>1</v>
      </c>
      <c r="M17" s="8" t="s">
        <v>214</v>
      </c>
      <c r="N17" s="9">
        <v>9</v>
      </c>
      <c r="O17" s="7">
        <v>2</v>
      </c>
      <c r="P17" s="48">
        <v>1</v>
      </c>
      <c r="Q17" s="49" t="s">
        <v>215</v>
      </c>
      <c r="R17" s="9">
        <v>26</v>
      </c>
      <c r="S17" s="7">
        <v>2</v>
      </c>
      <c r="T17" s="55">
        <v>1</v>
      </c>
      <c r="U17" s="58" t="s">
        <v>392</v>
      </c>
      <c r="V17" s="62">
        <f>42+57</f>
        <v>99</v>
      </c>
      <c r="W17" s="6">
        <f t="shared" ref="W17:X24" si="4">K17+O17+S17</f>
        <v>5</v>
      </c>
      <c r="X17" s="6">
        <f t="shared" si="4"/>
        <v>3</v>
      </c>
      <c r="Y17" s="10">
        <f t="shared" si="0"/>
        <v>0.6</v>
      </c>
      <c r="Z17" s="62">
        <f t="shared" si="1"/>
        <v>134</v>
      </c>
      <c r="AA17" s="65" t="s">
        <v>364</v>
      </c>
      <c r="AB17" s="68" t="s">
        <v>412</v>
      </c>
      <c r="AC17" s="40" t="s">
        <v>61</v>
      </c>
      <c r="AD17" s="6" t="s">
        <v>104</v>
      </c>
      <c r="AE17" s="6" t="s">
        <v>46</v>
      </c>
      <c r="AF17" s="6" t="s">
        <v>47</v>
      </c>
      <c r="AG17" s="6" t="s">
        <v>216</v>
      </c>
      <c r="AH17" s="6" t="s">
        <v>217</v>
      </c>
      <c r="AI17" s="6" t="s">
        <v>108</v>
      </c>
      <c r="AJ17" s="6" t="s">
        <v>109</v>
      </c>
      <c r="AK17" s="6" t="s">
        <v>218</v>
      </c>
      <c r="AL17" s="32"/>
      <c r="AM17" s="32"/>
    </row>
    <row r="18" spans="1:40" s="11" customFormat="1" ht="51.75" customHeight="1">
      <c r="A18" s="2">
        <v>16</v>
      </c>
      <c r="B18" s="2" t="s">
        <v>219</v>
      </c>
      <c r="C18" s="6" t="s">
        <v>220</v>
      </c>
      <c r="D18" s="6" t="s">
        <v>97</v>
      </c>
      <c r="E18" s="6" t="s">
        <v>210</v>
      </c>
      <c r="F18" s="6" t="s">
        <v>221</v>
      </c>
      <c r="G18" s="6" t="s">
        <v>222</v>
      </c>
      <c r="H18" s="6" t="s">
        <v>223</v>
      </c>
      <c r="I18" s="2" t="s">
        <v>224</v>
      </c>
      <c r="J18" s="2">
        <v>55</v>
      </c>
      <c r="K18" s="7">
        <v>0</v>
      </c>
      <c r="L18" s="2">
        <v>0</v>
      </c>
      <c r="M18" s="8" t="s">
        <v>225</v>
      </c>
      <c r="N18" s="9">
        <v>0</v>
      </c>
      <c r="O18" s="7">
        <v>35</v>
      </c>
      <c r="P18" s="48">
        <v>56</v>
      </c>
      <c r="Q18" s="49" t="s">
        <v>336</v>
      </c>
      <c r="R18" s="9">
        <v>754</v>
      </c>
      <c r="S18" s="37">
        <v>20</v>
      </c>
      <c r="T18" s="55">
        <v>11</v>
      </c>
      <c r="U18" s="70" t="s">
        <v>424</v>
      </c>
      <c r="V18" s="9">
        <v>200</v>
      </c>
      <c r="W18" s="6">
        <f t="shared" si="4"/>
        <v>55</v>
      </c>
      <c r="X18" s="6">
        <f t="shared" si="4"/>
        <v>67</v>
      </c>
      <c r="Y18" s="10">
        <f t="shared" si="0"/>
        <v>1.2181818181818183</v>
      </c>
      <c r="Z18" s="62">
        <f t="shared" si="1"/>
        <v>954</v>
      </c>
      <c r="AA18" s="65" t="s">
        <v>365</v>
      </c>
      <c r="AB18" s="68" t="s">
        <v>413</v>
      </c>
      <c r="AC18" s="40" t="s">
        <v>226</v>
      </c>
      <c r="AD18" s="6" t="s">
        <v>104</v>
      </c>
      <c r="AE18" s="6" t="s">
        <v>46</v>
      </c>
      <c r="AF18" s="6" t="s">
        <v>78</v>
      </c>
      <c r="AG18" s="6" t="s">
        <v>227</v>
      </c>
      <c r="AH18" s="6" t="s">
        <v>49</v>
      </c>
      <c r="AI18" s="6" t="s">
        <v>108</v>
      </c>
      <c r="AJ18" s="6" t="s">
        <v>228</v>
      </c>
      <c r="AK18" s="6" t="s">
        <v>229</v>
      </c>
      <c r="AL18" s="47"/>
      <c r="AM18" s="47"/>
      <c r="AN18" s="22"/>
    </row>
    <row r="19" spans="1:40" s="11" customFormat="1" ht="51.75" customHeight="1">
      <c r="A19" s="2">
        <v>17</v>
      </c>
      <c r="B19" s="2" t="s">
        <v>230</v>
      </c>
      <c r="C19" s="2" t="s">
        <v>231</v>
      </c>
      <c r="D19" s="2" t="s">
        <v>97</v>
      </c>
      <c r="E19" s="2" t="s">
        <v>232</v>
      </c>
      <c r="F19" s="2" t="s">
        <v>366</v>
      </c>
      <c r="G19" s="2" t="s">
        <v>233</v>
      </c>
      <c r="H19" s="2" t="s">
        <v>234</v>
      </c>
      <c r="I19" s="2" t="s">
        <v>235</v>
      </c>
      <c r="J19" s="2">
        <v>6</v>
      </c>
      <c r="K19" s="7">
        <v>2</v>
      </c>
      <c r="L19" s="2">
        <v>2</v>
      </c>
      <c r="M19" s="8" t="s">
        <v>236</v>
      </c>
      <c r="N19" s="9">
        <v>13</v>
      </c>
      <c r="O19" s="7">
        <v>2</v>
      </c>
      <c r="P19" s="48">
        <v>2</v>
      </c>
      <c r="Q19" s="49" t="s">
        <v>237</v>
      </c>
      <c r="R19" s="9">
        <v>67</v>
      </c>
      <c r="S19" s="38">
        <v>2</v>
      </c>
      <c r="T19" s="55">
        <v>1</v>
      </c>
      <c r="U19" s="60" t="s">
        <v>393</v>
      </c>
      <c r="V19" s="62">
        <v>7</v>
      </c>
      <c r="W19" s="6">
        <f t="shared" si="4"/>
        <v>6</v>
      </c>
      <c r="X19" s="6">
        <f t="shared" si="4"/>
        <v>5</v>
      </c>
      <c r="Y19" s="10">
        <f t="shared" si="0"/>
        <v>0.83333333333333337</v>
      </c>
      <c r="Z19" s="62">
        <f t="shared" si="1"/>
        <v>87</v>
      </c>
      <c r="AA19" s="65" t="s">
        <v>367</v>
      </c>
      <c r="AB19" s="68" t="s">
        <v>414</v>
      </c>
      <c r="AC19" s="39" t="s">
        <v>61</v>
      </c>
      <c r="AD19" s="2" t="s">
        <v>129</v>
      </c>
      <c r="AE19" s="2" t="s">
        <v>46</v>
      </c>
      <c r="AF19" s="2" t="s">
        <v>47</v>
      </c>
      <c r="AG19" s="2" t="s">
        <v>238</v>
      </c>
      <c r="AH19" s="2" t="s">
        <v>49</v>
      </c>
      <c r="AI19" s="2" t="s">
        <v>50</v>
      </c>
      <c r="AJ19" s="6" t="s">
        <v>109</v>
      </c>
      <c r="AK19" s="2" t="s">
        <v>239</v>
      </c>
      <c r="AL19" s="19"/>
      <c r="AM19" s="19"/>
      <c r="AN19" s="22"/>
    </row>
    <row r="20" spans="1:40" s="11" customFormat="1" ht="51.75" customHeight="1">
      <c r="A20" s="2">
        <v>18</v>
      </c>
      <c r="B20" s="2" t="s">
        <v>230</v>
      </c>
      <c r="C20" s="2" t="s">
        <v>240</v>
      </c>
      <c r="D20" s="2" t="s">
        <v>97</v>
      </c>
      <c r="E20" s="2" t="s">
        <v>232</v>
      </c>
      <c r="F20" s="2" t="s">
        <v>241</v>
      </c>
      <c r="G20" s="2" t="s">
        <v>242</v>
      </c>
      <c r="H20" s="2" t="s">
        <v>243</v>
      </c>
      <c r="I20" s="2" t="s">
        <v>244</v>
      </c>
      <c r="J20" s="2">
        <v>3</v>
      </c>
      <c r="K20" s="7">
        <v>1</v>
      </c>
      <c r="L20" s="2">
        <v>1</v>
      </c>
      <c r="M20" s="8" t="s">
        <v>245</v>
      </c>
      <c r="N20" s="9">
        <v>3</v>
      </c>
      <c r="O20" s="7">
        <v>1</v>
      </c>
      <c r="P20" s="48">
        <v>1</v>
      </c>
      <c r="Q20" s="49" t="s">
        <v>246</v>
      </c>
      <c r="R20" s="9">
        <v>7</v>
      </c>
      <c r="S20" s="38">
        <v>1</v>
      </c>
      <c r="T20" s="55">
        <v>8</v>
      </c>
      <c r="U20" s="57" t="s">
        <v>374</v>
      </c>
      <c r="V20" s="62">
        <v>185</v>
      </c>
      <c r="W20" s="6">
        <f t="shared" si="4"/>
        <v>3</v>
      </c>
      <c r="X20" s="6">
        <f t="shared" si="4"/>
        <v>10</v>
      </c>
      <c r="Y20" s="10">
        <f t="shared" si="0"/>
        <v>3.3333333333333335</v>
      </c>
      <c r="Z20" s="62">
        <f t="shared" si="1"/>
        <v>195</v>
      </c>
      <c r="AA20" s="65" t="s">
        <v>368</v>
      </c>
      <c r="AB20" s="68" t="s">
        <v>415</v>
      </c>
      <c r="AC20" s="39" t="s">
        <v>61</v>
      </c>
      <c r="AD20" s="2" t="s">
        <v>247</v>
      </c>
      <c r="AE20" s="2" t="s">
        <v>145</v>
      </c>
      <c r="AF20" s="2" t="s">
        <v>47</v>
      </c>
      <c r="AG20" s="2" t="s">
        <v>248</v>
      </c>
      <c r="AH20" s="2" t="s">
        <v>49</v>
      </c>
      <c r="AI20" s="2" t="s">
        <v>50</v>
      </c>
      <c r="AJ20" s="6" t="s">
        <v>109</v>
      </c>
      <c r="AK20" s="2" t="s">
        <v>249</v>
      </c>
      <c r="AL20" s="19"/>
      <c r="AM20" s="19"/>
      <c r="AN20" s="22"/>
    </row>
    <row r="21" spans="1:40" s="11" customFormat="1" ht="51.75" customHeight="1">
      <c r="A21" s="2">
        <v>19</v>
      </c>
      <c r="B21" s="2" t="s">
        <v>250</v>
      </c>
      <c r="C21" s="6" t="s">
        <v>251</v>
      </c>
      <c r="D21" s="6" t="s">
        <v>252</v>
      </c>
      <c r="E21" s="6" t="s">
        <v>253</v>
      </c>
      <c r="F21" s="6" t="s">
        <v>254</v>
      </c>
      <c r="G21" s="6" t="s">
        <v>255</v>
      </c>
      <c r="H21" s="6" t="s">
        <v>256</v>
      </c>
      <c r="I21" s="2" t="s">
        <v>257</v>
      </c>
      <c r="J21" s="2">
        <v>3</v>
      </c>
      <c r="K21" s="7">
        <v>1</v>
      </c>
      <c r="L21" s="2">
        <v>1</v>
      </c>
      <c r="M21" s="8" t="s">
        <v>258</v>
      </c>
      <c r="N21" s="9"/>
      <c r="O21" s="7">
        <v>1</v>
      </c>
      <c r="P21" s="48">
        <v>1</v>
      </c>
      <c r="Q21" s="49" t="s">
        <v>259</v>
      </c>
      <c r="R21" s="9"/>
      <c r="S21" s="37">
        <v>1</v>
      </c>
      <c r="T21" s="55">
        <v>1</v>
      </c>
      <c r="U21" s="58" t="s">
        <v>375</v>
      </c>
      <c r="V21" s="62">
        <v>116</v>
      </c>
      <c r="W21" s="6">
        <f t="shared" si="4"/>
        <v>3</v>
      </c>
      <c r="X21" s="6">
        <f t="shared" si="4"/>
        <v>3</v>
      </c>
      <c r="Y21" s="10">
        <f t="shared" si="0"/>
        <v>1</v>
      </c>
      <c r="Z21" s="62">
        <f t="shared" si="1"/>
        <v>116</v>
      </c>
      <c r="AA21" s="65" t="s">
        <v>369</v>
      </c>
      <c r="AB21" s="67" t="s">
        <v>416</v>
      </c>
      <c r="AC21" s="40" t="s">
        <v>260</v>
      </c>
      <c r="AD21" s="6" t="s">
        <v>261</v>
      </c>
      <c r="AE21" s="6" t="s">
        <v>262</v>
      </c>
      <c r="AF21" s="6" t="s">
        <v>78</v>
      </c>
      <c r="AG21" s="6" t="s">
        <v>263</v>
      </c>
      <c r="AH21" s="6" t="s">
        <v>49</v>
      </c>
      <c r="AI21" s="6" t="s">
        <v>50</v>
      </c>
      <c r="AJ21" s="6" t="s">
        <v>264</v>
      </c>
      <c r="AK21" s="6" t="s">
        <v>265</v>
      </c>
      <c r="AL21" s="47"/>
      <c r="AM21" s="47"/>
      <c r="AN21" s="22"/>
    </row>
    <row r="22" spans="1:40" s="11" customFormat="1" ht="51.75" customHeight="1">
      <c r="A22" s="2">
        <v>20</v>
      </c>
      <c r="B22" s="2" t="s">
        <v>250</v>
      </c>
      <c r="C22" s="6" t="s">
        <v>266</v>
      </c>
      <c r="D22" s="6" t="s">
        <v>252</v>
      </c>
      <c r="E22" s="6" t="s">
        <v>253</v>
      </c>
      <c r="F22" s="6" t="s">
        <v>254</v>
      </c>
      <c r="G22" s="6" t="s">
        <v>267</v>
      </c>
      <c r="H22" s="6" t="s">
        <v>268</v>
      </c>
      <c r="I22" s="2" t="s">
        <v>269</v>
      </c>
      <c r="J22" s="2">
        <v>20</v>
      </c>
      <c r="K22" s="7">
        <v>6</v>
      </c>
      <c r="L22" s="2">
        <v>6</v>
      </c>
      <c r="M22" s="36" t="s">
        <v>270</v>
      </c>
      <c r="N22" s="9">
        <v>127</v>
      </c>
      <c r="O22" s="7">
        <v>10</v>
      </c>
      <c r="P22" s="48">
        <v>10</v>
      </c>
      <c r="Q22" s="49" t="s">
        <v>271</v>
      </c>
      <c r="R22" s="9">
        <v>396</v>
      </c>
      <c r="S22" s="37">
        <v>4</v>
      </c>
      <c r="T22" s="55">
        <v>4</v>
      </c>
      <c r="U22" s="58" t="s">
        <v>376</v>
      </c>
      <c r="V22" s="63">
        <v>83</v>
      </c>
      <c r="W22" s="6">
        <f t="shared" si="4"/>
        <v>20</v>
      </c>
      <c r="X22" s="6">
        <f t="shared" si="4"/>
        <v>20</v>
      </c>
      <c r="Y22" s="10">
        <f t="shared" si="0"/>
        <v>1</v>
      </c>
      <c r="Z22" s="62">
        <f t="shared" si="1"/>
        <v>606</v>
      </c>
      <c r="AA22" s="65" t="s">
        <v>370</v>
      </c>
      <c r="AB22" s="67" t="s">
        <v>417</v>
      </c>
      <c r="AC22" s="40" t="s">
        <v>260</v>
      </c>
      <c r="AD22" s="6" t="s">
        <v>272</v>
      </c>
      <c r="AE22" s="6" t="s">
        <v>273</v>
      </c>
      <c r="AF22" s="6" t="s">
        <v>47</v>
      </c>
      <c r="AG22" s="6" t="s">
        <v>263</v>
      </c>
      <c r="AH22" s="6" t="s">
        <v>274</v>
      </c>
      <c r="AI22" s="6" t="s">
        <v>50</v>
      </c>
      <c r="AJ22" s="6" t="s">
        <v>264</v>
      </c>
      <c r="AK22" s="6" t="s">
        <v>265</v>
      </c>
      <c r="AL22" s="47"/>
      <c r="AM22" s="47"/>
      <c r="AN22" s="22"/>
    </row>
    <row r="23" spans="1:40" s="11" customFormat="1" ht="51.75" customHeight="1">
      <c r="A23" s="2">
        <v>21</v>
      </c>
      <c r="B23" s="2" t="s">
        <v>250</v>
      </c>
      <c r="C23" s="6" t="s">
        <v>275</v>
      </c>
      <c r="D23" s="6" t="s">
        <v>252</v>
      </c>
      <c r="E23" s="6" t="s">
        <v>253</v>
      </c>
      <c r="F23" s="6" t="s">
        <v>276</v>
      </c>
      <c r="G23" s="6" t="s">
        <v>267</v>
      </c>
      <c r="H23" s="6" t="s">
        <v>277</v>
      </c>
      <c r="I23" s="2" t="s">
        <v>278</v>
      </c>
      <c r="J23" s="2">
        <v>5</v>
      </c>
      <c r="K23" s="7">
        <v>1</v>
      </c>
      <c r="L23" s="2">
        <v>0</v>
      </c>
      <c r="M23" s="8" t="s">
        <v>279</v>
      </c>
      <c r="N23" s="9">
        <v>0</v>
      </c>
      <c r="O23" s="7">
        <v>2</v>
      </c>
      <c r="P23" s="48">
        <v>1</v>
      </c>
      <c r="Q23" s="49" t="s">
        <v>280</v>
      </c>
      <c r="R23" s="9">
        <v>50</v>
      </c>
      <c r="S23" s="7">
        <v>2</v>
      </c>
      <c r="T23" s="55">
        <v>4</v>
      </c>
      <c r="U23" s="58" t="s">
        <v>377</v>
      </c>
      <c r="V23" s="63">
        <v>274</v>
      </c>
      <c r="W23" s="6">
        <f t="shared" si="4"/>
        <v>5</v>
      </c>
      <c r="X23" s="6">
        <f t="shared" si="4"/>
        <v>5</v>
      </c>
      <c r="Y23" s="10">
        <f t="shared" si="0"/>
        <v>1</v>
      </c>
      <c r="Z23" s="62">
        <f t="shared" si="1"/>
        <v>324</v>
      </c>
      <c r="AA23" s="65" t="s">
        <v>371</v>
      </c>
      <c r="AB23" s="68" t="s">
        <v>418</v>
      </c>
      <c r="AC23" s="40" t="s">
        <v>281</v>
      </c>
      <c r="AD23" s="6" t="s">
        <v>282</v>
      </c>
      <c r="AE23" s="6" t="s">
        <v>105</v>
      </c>
      <c r="AF23" s="6" t="s">
        <v>47</v>
      </c>
      <c r="AG23" s="6" t="s">
        <v>263</v>
      </c>
      <c r="AH23" s="6" t="s">
        <v>49</v>
      </c>
      <c r="AI23" s="6" t="s">
        <v>50</v>
      </c>
      <c r="AJ23" s="6" t="s">
        <v>264</v>
      </c>
      <c r="AK23" s="6" t="s">
        <v>265</v>
      </c>
      <c r="AL23" s="32"/>
      <c r="AM23" s="32"/>
    </row>
    <row r="24" spans="1:40" s="11" customFormat="1" ht="51.75" customHeight="1">
      <c r="A24" s="2">
        <v>22</v>
      </c>
      <c r="B24" s="39" t="s">
        <v>283</v>
      </c>
      <c r="C24" s="39" t="s">
        <v>284</v>
      </c>
      <c r="D24" s="40" t="s">
        <v>285</v>
      </c>
      <c r="E24" s="6" t="s">
        <v>286</v>
      </c>
      <c r="F24" s="40" t="s">
        <v>287</v>
      </c>
      <c r="G24" s="40" t="s">
        <v>288</v>
      </c>
      <c r="H24" s="40" t="s">
        <v>289</v>
      </c>
      <c r="I24" s="39" t="s">
        <v>290</v>
      </c>
      <c r="J24" s="39">
        <v>1</v>
      </c>
      <c r="K24" s="41">
        <v>0</v>
      </c>
      <c r="L24" s="39">
        <v>0</v>
      </c>
      <c r="M24" s="42" t="s">
        <v>291</v>
      </c>
      <c r="N24" s="43">
        <v>0</v>
      </c>
      <c r="O24" s="41">
        <v>0</v>
      </c>
      <c r="P24" s="50">
        <v>0</v>
      </c>
      <c r="Q24" s="51" t="s">
        <v>291</v>
      </c>
      <c r="R24" s="9">
        <v>0</v>
      </c>
      <c r="S24" s="41">
        <v>1</v>
      </c>
      <c r="T24" s="56">
        <v>0</v>
      </c>
      <c r="U24" s="59" t="s">
        <v>378</v>
      </c>
      <c r="V24" s="64">
        <v>0</v>
      </c>
      <c r="W24" s="6">
        <f t="shared" si="4"/>
        <v>1</v>
      </c>
      <c r="X24" s="6">
        <f t="shared" si="4"/>
        <v>0</v>
      </c>
      <c r="Y24" s="10" t="s">
        <v>125</v>
      </c>
      <c r="Z24" s="62">
        <f t="shared" si="1"/>
        <v>0</v>
      </c>
      <c r="AA24" s="66" t="s">
        <v>339</v>
      </c>
      <c r="AB24" s="67" t="s">
        <v>419</v>
      </c>
      <c r="AC24" s="40" t="s">
        <v>292</v>
      </c>
      <c r="AD24" s="40" t="s">
        <v>205</v>
      </c>
      <c r="AE24" s="40" t="s">
        <v>293</v>
      </c>
      <c r="AF24" s="40" t="s">
        <v>78</v>
      </c>
      <c r="AG24" s="40" t="s">
        <v>158</v>
      </c>
      <c r="AH24" s="40" t="s">
        <v>294</v>
      </c>
      <c r="AI24" s="40" t="s">
        <v>108</v>
      </c>
      <c r="AJ24" s="6" t="s">
        <v>109</v>
      </c>
      <c r="AK24" s="40"/>
      <c r="AL24" s="32"/>
      <c r="AM24" s="32"/>
    </row>
    <row r="25" spans="1:40" s="11" customFormat="1" ht="51.75" customHeight="1">
      <c r="A25" s="2">
        <v>23</v>
      </c>
      <c r="B25" s="2" t="s">
        <v>295</v>
      </c>
      <c r="C25" s="6" t="s">
        <v>296</v>
      </c>
      <c r="D25" s="6" t="s">
        <v>285</v>
      </c>
      <c r="E25" s="6" t="s">
        <v>286</v>
      </c>
      <c r="F25" s="6" t="s">
        <v>297</v>
      </c>
      <c r="G25" s="6" t="s">
        <v>298</v>
      </c>
      <c r="H25" s="6" t="s">
        <v>299</v>
      </c>
      <c r="I25" s="2" t="s">
        <v>300</v>
      </c>
      <c r="J25" s="2" t="s">
        <v>301</v>
      </c>
      <c r="K25" s="7" t="s">
        <v>125</v>
      </c>
      <c r="L25" s="2">
        <v>4</v>
      </c>
      <c r="M25" s="8" t="s">
        <v>302</v>
      </c>
      <c r="N25" s="9">
        <v>67</v>
      </c>
      <c r="O25" s="7" t="s">
        <v>125</v>
      </c>
      <c r="P25" s="48">
        <v>1</v>
      </c>
      <c r="Q25" s="49" t="s">
        <v>346</v>
      </c>
      <c r="R25" s="9">
        <v>16</v>
      </c>
      <c r="S25" s="7" t="s">
        <v>125</v>
      </c>
      <c r="T25" s="55">
        <v>1</v>
      </c>
      <c r="U25" s="58" t="s">
        <v>379</v>
      </c>
      <c r="V25" s="62">
        <v>23</v>
      </c>
      <c r="W25" s="6" t="s">
        <v>125</v>
      </c>
      <c r="X25" s="6">
        <f>L25+P25+T25</f>
        <v>6</v>
      </c>
      <c r="Y25" s="10" t="s">
        <v>125</v>
      </c>
      <c r="Z25" s="62">
        <f t="shared" si="1"/>
        <v>106</v>
      </c>
      <c r="AA25" s="65" t="s">
        <v>337</v>
      </c>
      <c r="AB25" s="68" t="s">
        <v>420</v>
      </c>
      <c r="AC25" s="40" t="s">
        <v>144</v>
      </c>
      <c r="AD25" s="6" t="s">
        <v>303</v>
      </c>
      <c r="AE25" s="6" t="s">
        <v>293</v>
      </c>
      <c r="AF25" s="6" t="s">
        <v>47</v>
      </c>
      <c r="AG25" s="6" t="s">
        <v>304</v>
      </c>
      <c r="AH25" s="6" t="s">
        <v>305</v>
      </c>
      <c r="AI25" s="6" t="s">
        <v>108</v>
      </c>
      <c r="AJ25" s="6" t="s">
        <v>109</v>
      </c>
      <c r="AK25" s="6" t="s">
        <v>306</v>
      </c>
      <c r="AL25" s="1"/>
      <c r="AM25" s="1"/>
    </row>
    <row r="26" spans="1:40" s="11" customFormat="1" ht="51.75" customHeight="1">
      <c r="A26" s="2">
        <v>24</v>
      </c>
      <c r="B26" s="2" t="s">
        <v>307</v>
      </c>
      <c r="C26" s="6" t="s">
        <v>308</v>
      </c>
      <c r="D26" s="6" t="s">
        <v>285</v>
      </c>
      <c r="E26" s="6" t="s">
        <v>286</v>
      </c>
      <c r="F26" s="6" t="s">
        <v>309</v>
      </c>
      <c r="G26" s="6" t="s">
        <v>310</v>
      </c>
      <c r="H26" s="6" t="s">
        <v>311</v>
      </c>
      <c r="I26" s="2" t="s">
        <v>115</v>
      </c>
      <c r="J26" s="2" t="s">
        <v>312</v>
      </c>
      <c r="K26" s="7" t="s">
        <v>125</v>
      </c>
      <c r="L26" s="2">
        <v>0</v>
      </c>
      <c r="M26" s="8" t="s">
        <v>313</v>
      </c>
      <c r="N26" s="9">
        <v>0</v>
      </c>
      <c r="O26" s="7" t="s">
        <v>125</v>
      </c>
      <c r="P26" s="48">
        <v>1</v>
      </c>
      <c r="Q26" s="49" t="s">
        <v>314</v>
      </c>
      <c r="R26" s="9">
        <v>19</v>
      </c>
      <c r="S26" s="7" t="s">
        <v>125</v>
      </c>
      <c r="T26" s="55">
        <v>1</v>
      </c>
      <c r="U26" s="70" t="s">
        <v>380</v>
      </c>
      <c r="V26" s="62">
        <v>9</v>
      </c>
      <c r="W26" s="6" t="s">
        <v>125</v>
      </c>
      <c r="X26" s="6">
        <f>L26+P26+T26</f>
        <v>2</v>
      </c>
      <c r="Y26" s="10" t="s">
        <v>125</v>
      </c>
      <c r="Z26" s="62">
        <f t="shared" si="1"/>
        <v>28</v>
      </c>
      <c r="AA26" s="65" t="s">
        <v>338</v>
      </c>
      <c r="AB26" s="67" t="s">
        <v>421</v>
      </c>
      <c r="AC26" s="40" t="s">
        <v>292</v>
      </c>
      <c r="AD26" s="6" t="s">
        <v>315</v>
      </c>
      <c r="AE26" s="6" t="s">
        <v>293</v>
      </c>
      <c r="AF26" s="6" t="s">
        <v>47</v>
      </c>
      <c r="AG26" s="6" t="s">
        <v>304</v>
      </c>
      <c r="AH26" s="6" t="s">
        <v>316</v>
      </c>
      <c r="AI26" s="6" t="s">
        <v>108</v>
      </c>
      <c r="AJ26" s="6" t="s">
        <v>109</v>
      </c>
      <c r="AK26" s="6"/>
      <c r="AL26" s="1"/>
      <c r="AM26" s="1"/>
    </row>
    <row r="27" spans="1:40" s="11" customFormat="1" ht="51.75" customHeight="1">
      <c r="A27" s="2">
        <v>25</v>
      </c>
      <c r="B27" s="2" t="s">
        <v>317</v>
      </c>
      <c r="C27" s="2" t="s">
        <v>318</v>
      </c>
      <c r="D27" s="6" t="s">
        <v>319</v>
      </c>
      <c r="E27" s="6" t="s">
        <v>320</v>
      </c>
      <c r="F27" s="6" t="s">
        <v>210</v>
      </c>
      <c r="G27" s="6" t="s">
        <v>198</v>
      </c>
      <c r="H27" s="6" t="s">
        <v>321</v>
      </c>
      <c r="I27" s="2" t="s">
        <v>322</v>
      </c>
      <c r="J27" s="2">
        <v>14</v>
      </c>
      <c r="K27" s="7">
        <v>4</v>
      </c>
      <c r="L27" s="2">
        <v>5</v>
      </c>
      <c r="M27" s="8" t="s">
        <v>323</v>
      </c>
      <c r="N27" s="9">
        <v>83</v>
      </c>
      <c r="O27" s="7">
        <v>5</v>
      </c>
      <c r="P27" s="48">
        <v>8</v>
      </c>
      <c r="Q27" s="52" t="s">
        <v>324</v>
      </c>
      <c r="R27" s="9">
        <v>122</v>
      </c>
      <c r="S27" s="7">
        <v>5</v>
      </c>
      <c r="T27" s="55">
        <v>7</v>
      </c>
      <c r="U27" s="58" t="s">
        <v>381</v>
      </c>
      <c r="V27" s="62">
        <v>100</v>
      </c>
      <c r="W27" s="6">
        <f>K27+O27+S27</f>
        <v>14</v>
      </c>
      <c r="X27" s="6">
        <f>L27+P27+T27</f>
        <v>20</v>
      </c>
      <c r="Y27" s="10">
        <f t="shared" si="0"/>
        <v>1.4285714285714286</v>
      </c>
      <c r="Z27" s="62">
        <f t="shared" si="1"/>
        <v>305</v>
      </c>
      <c r="AA27" s="65" t="s">
        <v>340</v>
      </c>
      <c r="AB27" s="68" t="s">
        <v>422</v>
      </c>
      <c r="AC27" s="40" t="s">
        <v>144</v>
      </c>
      <c r="AD27" s="6" t="s">
        <v>325</v>
      </c>
      <c r="AE27" s="6" t="s">
        <v>326</v>
      </c>
      <c r="AF27" s="6" t="s">
        <v>47</v>
      </c>
      <c r="AG27" s="6" t="s">
        <v>327</v>
      </c>
      <c r="AH27" s="6" t="s">
        <v>49</v>
      </c>
      <c r="AI27" s="6" t="s">
        <v>108</v>
      </c>
      <c r="AJ27" s="6" t="s">
        <v>109</v>
      </c>
      <c r="AK27" s="6"/>
      <c r="AL27" s="1"/>
      <c r="AM27" s="1"/>
    </row>
    <row r="28" spans="1:40" s="11" customFormat="1" ht="51.75" customHeight="1">
      <c r="A28" s="12">
        <v>26</v>
      </c>
      <c r="B28" s="12" t="s">
        <v>328</v>
      </c>
      <c r="C28" s="12" t="s">
        <v>329</v>
      </c>
      <c r="D28" s="13" t="s">
        <v>319</v>
      </c>
      <c r="E28" s="13" t="s">
        <v>320</v>
      </c>
      <c r="F28" s="13" t="s">
        <v>210</v>
      </c>
      <c r="G28" s="13" t="s">
        <v>198</v>
      </c>
      <c r="H28" s="13" t="s">
        <v>321</v>
      </c>
      <c r="I28" s="12" t="s">
        <v>330</v>
      </c>
      <c r="J28" s="12" t="s">
        <v>301</v>
      </c>
      <c r="K28" s="14" t="s">
        <v>125</v>
      </c>
      <c r="L28" s="12">
        <v>3</v>
      </c>
      <c r="M28" s="15" t="s">
        <v>331</v>
      </c>
      <c r="N28" s="16">
        <v>50</v>
      </c>
      <c r="O28" s="14" t="s">
        <v>125</v>
      </c>
      <c r="P28" s="53">
        <v>11</v>
      </c>
      <c r="Q28" s="54" t="s">
        <v>332</v>
      </c>
      <c r="R28" s="9">
        <v>122</v>
      </c>
      <c r="S28" s="14" t="s">
        <v>125</v>
      </c>
      <c r="T28" s="55">
        <v>12</v>
      </c>
      <c r="U28" s="58" t="s">
        <v>382</v>
      </c>
      <c r="V28" s="62">
        <v>168</v>
      </c>
      <c r="W28" s="13" t="s">
        <v>125</v>
      </c>
      <c r="X28" s="6">
        <f>L28+P28+T28</f>
        <v>26</v>
      </c>
      <c r="Y28" s="17" t="s">
        <v>125</v>
      </c>
      <c r="Z28" s="62">
        <f t="shared" si="1"/>
        <v>340</v>
      </c>
      <c r="AA28" s="65" t="s">
        <v>341</v>
      </c>
      <c r="AB28" s="67" t="s">
        <v>423</v>
      </c>
      <c r="AC28" s="40" t="s">
        <v>144</v>
      </c>
      <c r="AD28" s="6" t="s">
        <v>325</v>
      </c>
      <c r="AE28" s="6" t="s">
        <v>326</v>
      </c>
      <c r="AF28" s="6" t="s">
        <v>47</v>
      </c>
      <c r="AG28" s="6" t="s">
        <v>327</v>
      </c>
      <c r="AH28" s="6" t="s">
        <v>333</v>
      </c>
      <c r="AI28" s="6" t="s">
        <v>108</v>
      </c>
      <c r="AJ28" s="6" t="s">
        <v>109</v>
      </c>
      <c r="AK28" s="6"/>
      <c r="AL28" s="1"/>
      <c r="AM28" s="1"/>
    </row>
    <row r="29" spans="1:40" s="11" customFormat="1" ht="15" customHeight="1">
      <c r="A29" s="73" t="s">
        <v>334</v>
      </c>
      <c r="B29" s="73"/>
      <c r="C29" s="73"/>
      <c r="D29" s="73"/>
      <c r="E29" s="73"/>
      <c r="F29" s="73"/>
      <c r="G29" s="73"/>
      <c r="H29" s="73"/>
      <c r="I29" s="73"/>
      <c r="J29" s="73"/>
      <c r="K29" s="73"/>
      <c r="L29" s="73"/>
      <c r="M29" s="73"/>
      <c r="N29" s="73"/>
      <c r="O29" s="73"/>
      <c r="P29" s="73"/>
      <c r="Q29" s="73"/>
      <c r="R29" s="73"/>
      <c r="S29" s="73"/>
      <c r="T29" s="73"/>
      <c r="U29" s="73"/>
      <c r="V29" s="73"/>
      <c r="W29" s="44">
        <f>SUM(W3:W24)+W27</f>
        <v>277</v>
      </c>
      <c r="X29" s="44">
        <f>SUM(X3:X24)+X27</f>
        <v>350</v>
      </c>
      <c r="Y29" s="45">
        <f>X29/W29</f>
        <v>1.2635379061371841</v>
      </c>
      <c r="Z29" s="3"/>
      <c r="AA29" s="4"/>
      <c r="AB29" s="69"/>
      <c r="AC29" s="1"/>
      <c r="AD29" s="1"/>
      <c r="AE29" s="1"/>
      <c r="AF29" s="1"/>
      <c r="AG29" s="1"/>
      <c r="AH29" s="1"/>
      <c r="AI29" s="1"/>
      <c r="AJ29" s="1"/>
      <c r="AK29" s="1"/>
      <c r="AL29" s="1"/>
      <c r="AM29" s="1"/>
    </row>
    <row r="30" spans="1:40" s="11" customFormat="1" ht="18.75">
      <c r="A30" s="73" t="s">
        <v>335</v>
      </c>
      <c r="B30" s="73"/>
      <c r="C30" s="73"/>
      <c r="D30" s="73"/>
      <c r="E30" s="73"/>
      <c r="F30" s="73"/>
      <c r="G30" s="73"/>
      <c r="H30" s="73"/>
      <c r="I30" s="73"/>
      <c r="J30" s="73"/>
      <c r="K30" s="73"/>
      <c r="L30" s="73"/>
      <c r="M30" s="73"/>
      <c r="N30" s="73"/>
      <c r="O30" s="73"/>
      <c r="P30" s="73"/>
      <c r="Q30" s="73"/>
      <c r="R30" s="73"/>
      <c r="S30" s="73"/>
      <c r="T30" s="73"/>
      <c r="U30" s="73"/>
      <c r="V30" s="73"/>
      <c r="W30" s="44" t="s">
        <v>125</v>
      </c>
      <c r="X30" s="5">
        <f>X25+X26+X28</f>
        <v>34</v>
      </c>
      <c r="Y30" s="45"/>
      <c r="Z30" s="3"/>
      <c r="AA30" s="4"/>
      <c r="AB30" s="4"/>
      <c r="AC30" s="1"/>
      <c r="AD30" s="1"/>
      <c r="AE30" s="1"/>
      <c r="AF30" s="1"/>
      <c r="AG30" s="1"/>
      <c r="AH30" s="1"/>
      <c r="AI30" s="1"/>
      <c r="AJ30" s="1"/>
      <c r="AK30" s="1"/>
      <c r="AL30" s="1"/>
      <c r="AM30" s="1"/>
    </row>
    <row r="31" spans="1:40">
      <c r="A31" s="19"/>
      <c r="B31" s="19"/>
      <c r="C31" s="19"/>
      <c r="D31" s="19"/>
      <c r="E31" s="19"/>
      <c r="F31" s="19"/>
      <c r="G31" s="19"/>
      <c r="H31" s="19"/>
      <c r="I31" s="19"/>
      <c r="J31" s="19"/>
      <c r="K31" s="19"/>
      <c r="L31" s="19"/>
      <c r="M31" s="19" t="s">
        <v>372</v>
      </c>
      <c r="N31" s="19">
        <f>SUM(N3:N28)-N16</f>
        <v>2560</v>
      </c>
      <c r="O31" s="19"/>
      <c r="P31" s="19"/>
      <c r="Q31" s="19"/>
      <c r="R31" s="19">
        <f>SUM(R3:R28)-R16</f>
        <v>5011</v>
      </c>
      <c r="S31" s="19"/>
      <c r="T31" s="19"/>
      <c r="U31" s="19"/>
      <c r="V31" s="19">
        <f>SUM(V3:V28)-V16</f>
        <v>8233</v>
      </c>
      <c r="Y31" s="20"/>
      <c r="Z31" s="19">
        <f>SUM(Z3:Z28)-Z16</f>
        <v>15804</v>
      </c>
      <c r="AA31" s="21"/>
      <c r="AB31" s="21"/>
      <c r="AC31" s="19"/>
      <c r="AD31" s="19"/>
      <c r="AE31" s="19"/>
      <c r="AF31" s="19"/>
      <c r="AG31" s="19"/>
      <c r="AH31" s="19"/>
      <c r="AI31" s="19"/>
      <c r="AJ31" s="19"/>
      <c r="AK31" s="19"/>
      <c r="AL31" s="19"/>
      <c r="AM31" s="19"/>
    </row>
    <row r="32" spans="1:40">
      <c r="A32" s="19"/>
      <c r="B32" s="19"/>
      <c r="C32" s="19"/>
      <c r="D32" s="19"/>
      <c r="E32" s="19"/>
      <c r="F32" s="19"/>
      <c r="G32" s="19"/>
      <c r="H32" s="19"/>
      <c r="I32" s="19"/>
      <c r="J32" s="19"/>
      <c r="K32" s="19"/>
      <c r="L32" s="19"/>
      <c r="M32" s="19" t="s">
        <v>373</v>
      </c>
      <c r="N32" s="19">
        <f>N16</f>
        <v>59880</v>
      </c>
      <c r="O32" s="19"/>
      <c r="P32" s="19"/>
      <c r="Q32" s="19"/>
      <c r="R32" s="19">
        <f>R16</f>
        <v>56081</v>
      </c>
      <c r="S32" s="19"/>
      <c r="T32" s="19"/>
      <c r="U32" s="19"/>
      <c r="V32" s="19">
        <f>V16</f>
        <v>99143</v>
      </c>
      <c r="W32" s="46"/>
      <c r="X32" s="20"/>
      <c r="Y32" s="19"/>
      <c r="Z32" s="19">
        <f>Z16</f>
        <v>215104</v>
      </c>
      <c r="AA32" s="21"/>
      <c r="AB32" s="21"/>
      <c r="AC32" s="19"/>
      <c r="AD32" s="19"/>
      <c r="AE32" s="19"/>
      <c r="AF32" s="19"/>
      <c r="AG32" s="19"/>
      <c r="AH32" s="19"/>
      <c r="AI32" s="19"/>
      <c r="AJ32" s="19"/>
      <c r="AK32" s="19"/>
      <c r="AL32" s="19"/>
      <c r="AM32" s="19"/>
    </row>
    <row r="33" spans="1:39" ht="15.75" customHeight="1">
      <c r="A33" s="19"/>
      <c r="B33" s="19"/>
      <c r="C33" s="19"/>
      <c r="D33" s="19"/>
      <c r="E33" s="19"/>
      <c r="F33" s="19"/>
      <c r="G33" s="19"/>
      <c r="H33" s="19"/>
      <c r="I33" s="19"/>
      <c r="J33" s="19"/>
      <c r="K33" s="19">
        <f>+SUM(K2:K28)</f>
        <v>127</v>
      </c>
      <c r="L33" s="19">
        <f>SUM(L3:L24)+L27</f>
        <v>118</v>
      </c>
      <c r="M33" s="24"/>
      <c r="N33" s="19"/>
      <c r="O33" s="19">
        <f>+SUM(O2:O28)</f>
        <v>86</v>
      </c>
      <c r="P33" s="19">
        <f>SUM(P3:P24)+P27</f>
        <v>131</v>
      </c>
      <c r="Q33" s="23"/>
      <c r="R33" s="19"/>
      <c r="S33" s="19">
        <f>+SUM(S2:S28)</f>
        <v>64</v>
      </c>
      <c r="T33" s="19">
        <f>SUM(T3:T24)+T27</f>
        <v>101</v>
      </c>
      <c r="U33" s="23"/>
      <c r="V33" s="19"/>
      <c r="W33" s="46"/>
      <c r="X33" s="20"/>
      <c r="Y33" s="19"/>
      <c r="Z33" s="19"/>
      <c r="AA33" s="21"/>
      <c r="AB33" s="21"/>
      <c r="AC33" s="19"/>
      <c r="AD33" s="19"/>
      <c r="AE33" s="19"/>
      <c r="AF33" s="19"/>
      <c r="AG33" s="19"/>
      <c r="AH33" s="19"/>
      <c r="AI33" s="19"/>
      <c r="AJ33" s="19"/>
      <c r="AK33" s="19"/>
      <c r="AL33" s="19"/>
      <c r="AM33" s="19"/>
    </row>
    <row r="34" spans="1:39" ht="15.75" customHeight="1">
      <c r="A34" s="19"/>
      <c r="B34" s="19"/>
      <c r="C34" s="19"/>
      <c r="D34" s="19"/>
      <c r="E34" s="19"/>
      <c r="F34" s="19"/>
      <c r="G34" s="19"/>
      <c r="H34" s="19"/>
      <c r="I34" s="19"/>
      <c r="J34" s="19"/>
      <c r="K34" s="19"/>
      <c r="L34" s="25">
        <f>(L33*33%)/K33</f>
        <v>0.3066141732283465</v>
      </c>
      <c r="M34" s="26" t="s">
        <v>348</v>
      </c>
      <c r="N34" s="26"/>
      <c r="O34" s="26"/>
      <c r="P34" s="25">
        <f>(P33*33%)/O33</f>
        <v>0.50267441860465123</v>
      </c>
      <c r="Q34" s="26" t="s">
        <v>349</v>
      </c>
      <c r="R34" s="26"/>
      <c r="S34" s="26"/>
      <c r="T34" s="25">
        <f>(T33*33%)/S33</f>
        <v>0.52078124999999997</v>
      </c>
      <c r="U34" s="26" t="s">
        <v>349</v>
      </c>
      <c r="V34" s="19"/>
      <c r="W34" s="46"/>
      <c r="X34" s="20"/>
      <c r="Y34" s="19"/>
      <c r="Z34" s="19"/>
      <c r="AA34" s="21"/>
      <c r="AB34" s="21"/>
      <c r="AC34" s="19"/>
      <c r="AD34" s="19"/>
      <c r="AE34" s="19"/>
      <c r="AF34" s="19"/>
      <c r="AG34" s="19"/>
      <c r="AH34" s="19"/>
      <c r="AI34" s="19"/>
      <c r="AJ34" s="19"/>
      <c r="AK34" s="19"/>
      <c r="AL34" s="19"/>
      <c r="AM34" s="19"/>
    </row>
    <row r="35" spans="1:39" ht="15.75" customHeight="1">
      <c r="A35" s="19"/>
      <c r="B35" s="19"/>
      <c r="C35" s="19"/>
      <c r="D35" s="19"/>
      <c r="E35" s="19"/>
      <c r="F35" s="19"/>
      <c r="G35" s="19"/>
      <c r="H35" s="19"/>
      <c r="I35" s="19"/>
      <c r="J35" s="19"/>
      <c r="K35" s="19"/>
      <c r="U35" s="19"/>
      <c r="V35" s="19"/>
      <c r="W35" s="46"/>
      <c r="X35" s="20"/>
      <c r="Y35" s="19"/>
      <c r="Z35" s="19"/>
      <c r="AA35" s="21"/>
      <c r="AB35" s="21"/>
      <c r="AC35" s="19"/>
      <c r="AD35" s="19"/>
      <c r="AE35" s="19"/>
      <c r="AF35" s="19"/>
      <c r="AG35" s="19"/>
      <c r="AH35" s="19"/>
      <c r="AI35" s="19"/>
      <c r="AJ35" s="19"/>
      <c r="AK35" s="19"/>
      <c r="AL35" s="19"/>
      <c r="AM35" s="19"/>
    </row>
    <row r="36" spans="1:39" ht="15.75" customHeight="1">
      <c r="A36" s="19"/>
      <c r="B36" s="19"/>
      <c r="C36" s="19"/>
      <c r="D36" s="19"/>
      <c r="E36" s="19"/>
      <c r="F36" s="19"/>
      <c r="G36" s="19"/>
      <c r="H36" s="19"/>
      <c r="I36" s="19"/>
      <c r="J36" s="19"/>
      <c r="K36" s="19"/>
      <c r="L36" s="19">
        <f t="shared" ref="L36" si="5">L25+L26+L28</f>
        <v>7</v>
      </c>
      <c r="M36" s="19"/>
      <c r="N36" s="19"/>
      <c r="O36" s="19"/>
      <c r="P36" s="19">
        <f>P25+P26+P28</f>
        <v>13</v>
      </c>
      <c r="Q36" s="19"/>
      <c r="R36" s="19"/>
      <c r="S36" s="19"/>
      <c r="T36" s="19">
        <f t="shared" ref="T36" si="6">T25+T26+T28</f>
        <v>14</v>
      </c>
      <c r="U36" s="19"/>
      <c r="V36" s="19"/>
      <c r="W36" s="46"/>
      <c r="X36" s="20"/>
      <c r="Y36" s="19"/>
      <c r="Z36" s="19"/>
      <c r="AA36" s="21"/>
      <c r="AB36" s="21"/>
      <c r="AC36" s="19"/>
      <c r="AD36" s="19"/>
      <c r="AE36" s="19"/>
      <c r="AF36" s="19"/>
      <c r="AG36" s="19"/>
      <c r="AH36" s="19"/>
      <c r="AI36" s="19"/>
      <c r="AJ36" s="19"/>
      <c r="AK36" s="19"/>
      <c r="AL36" s="19"/>
      <c r="AM36" s="19"/>
    </row>
    <row r="37" spans="1:39" ht="15.75" customHeight="1">
      <c r="A37" s="19"/>
      <c r="B37" s="19"/>
      <c r="C37" s="19"/>
      <c r="D37" s="19"/>
      <c r="E37" s="19"/>
      <c r="F37" s="19"/>
      <c r="G37" s="19"/>
      <c r="H37" s="19"/>
      <c r="I37" s="19"/>
      <c r="J37" s="19"/>
      <c r="K37" s="19"/>
      <c r="L37" s="19"/>
      <c r="M37" s="19"/>
      <c r="N37" s="19"/>
      <c r="O37" s="19"/>
      <c r="P37" s="19"/>
      <c r="Q37" s="19"/>
      <c r="R37" s="19"/>
      <c r="S37" s="19"/>
      <c r="T37" s="19"/>
      <c r="U37" s="19"/>
      <c r="V37" s="19"/>
      <c r="W37" s="46"/>
      <c r="X37" s="20"/>
      <c r="Y37" s="19"/>
      <c r="Z37" s="19"/>
      <c r="AA37" s="21"/>
      <c r="AB37" s="21"/>
      <c r="AC37" s="19"/>
      <c r="AD37" s="19"/>
      <c r="AE37" s="19"/>
      <c r="AF37" s="19"/>
      <c r="AG37" s="19"/>
      <c r="AH37" s="19"/>
      <c r="AI37" s="19"/>
      <c r="AJ37" s="19"/>
      <c r="AK37" s="19"/>
      <c r="AL37" s="19"/>
      <c r="AM37" s="19"/>
    </row>
    <row r="38" spans="1:39" ht="15.75" customHeight="1">
      <c r="A38" s="19"/>
      <c r="B38" s="19"/>
      <c r="C38" s="19"/>
      <c r="D38" s="19"/>
      <c r="E38" s="19"/>
      <c r="F38" s="19"/>
      <c r="G38" s="19"/>
      <c r="H38" s="19"/>
      <c r="I38" s="19"/>
      <c r="J38" s="19"/>
      <c r="K38" s="19"/>
      <c r="L38" s="19"/>
      <c r="M38" s="19"/>
      <c r="N38" s="19"/>
      <c r="P38" s="23"/>
      <c r="Q38" s="19"/>
      <c r="R38" s="19"/>
      <c r="S38" s="19"/>
      <c r="T38" s="23"/>
      <c r="U38" s="19"/>
      <c r="V38" s="19"/>
      <c r="W38" s="46"/>
      <c r="X38" s="20"/>
      <c r="Y38" s="19"/>
      <c r="Z38" s="19"/>
      <c r="AA38" s="21"/>
      <c r="AB38" s="21"/>
      <c r="AC38" s="19"/>
      <c r="AD38" s="19"/>
      <c r="AE38" s="19"/>
      <c r="AF38" s="19"/>
      <c r="AG38" s="19"/>
      <c r="AH38" s="19"/>
      <c r="AI38" s="19"/>
      <c r="AJ38" s="19"/>
      <c r="AK38" s="19"/>
      <c r="AL38" s="19"/>
      <c r="AM38" s="19"/>
    </row>
    <row r="39" spans="1:39" ht="15.75" customHeight="1">
      <c r="A39" s="19"/>
      <c r="B39" s="19"/>
      <c r="C39" s="19"/>
      <c r="D39" s="19"/>
      <c r="E39" s="19"/>
      <c r="F39" s="19"/>
      <c r="G39" s="19"/>
      <c r="H39" s="19"/>
      <c r="I39" s="19"/>
      <c r="J39" s="19"/>
      <c r="K39" s="19"/>
      <c r="L39" s="19"/>
      <c r="M39" s="19"/>
      <c r="N39" s="19"/>
      <c r="O39" s="19"/>
      <c r="Q39" s="19"/>
      <c r="R39" s="19"/>
      <c r="S39" s="19"/>
      <c r="T39" s="19"/>
      <c r="U39" s="19"/>
      <c r="V39" s="19"/>
      <c r="W39" s="46"/>
      <c r="X39" s="20"/>
      <c r="Y39" s="19"/>
      <c r="Z39" s="19"/>
      <c r="AA39" s="21"/>
      <c r="AB39" s="21"/>
      <c r="AC39" s="19"/>
      <c r="AD39" s="19"/>
      <c r="AE39" s="19"/>
      <c r="AF39" s="19"/>
      <c r="AG39" s="19"/>
      <c r="AH39" s="19"/>
      <c r="AI39" s="19"/>
      <c r="AJ39" s="19"/>
      <c r="AK39" s="19"/>
      <c r="AL39" s="19"/>
      <c r="AM39" s="19"/>
    </row>
    <row r="40" spans="1:39" ht="15.75" customHeight="1">
      <c r="A40" s="19"/>
      <c r="B40" s="19"/>
      <c r="C40" s="19"/>
      <c r="D40" s="19"/>
      <c r="E40" s="19"/>
      <c r="F40" s="19"/>
      <c r="G40" s="19"/>
      <c r="H40" s="19"/>
      <c r="I40" s="19"/>
      <c r="J40" s="19"/>
      <c r="K40" s="19"/>
      <c r="L40" s="19"/>
      <c r="M40" s="19"/>
      <c r="N40" s="19"/>
      <c r="O40" s="19"/>
      <c r="P40" s="19"/>
      <c r="Q40" s="19"/>
      <c r="R40" s="19"/>
      <c r="S40" s="19"/>
      <c r="T40" s="19"/>
      <c r="U40" s="19"/>
      <c r="V40" s="19"/>
      <c r="W40" s="46"/>
      <c r="X40" s="20"/>
      <c r="Y40" s="19"/>
      <c r="Z40" s="19"/>
      <c r="AA40" s="21"/>
      <c r="AB40" s="21"/>
      <c r="AC40" s="19"/>
      <c r="AD40" s="19"/>
      <c r="AE40" s="19"/>
      <c r="AF40" s="19"/>
      <c r="AG40" s="19"/>
      <c r="AH40" s="19"/>
      <c r="AI40" s="19"/>
      <c r="AJ40" s="19"/>
      <c r="AK40" s="19"/>
      <c r="AL40" s="19"/>
      <c r="AM40" s="19"/>
    </row>
    <row r="41" spans="1:39" ht="15.75" customHeight="1">
      <c r="A41" s="19"/>
      <c r="B41" s="19"/>
      <c r="C41" s="19"/>
      <c r="D41" s="19"/>
      <c r="E41" s="19"/>
      <c r="F41" s="19"/>
      <c r="G41" s="19"/>
      <c r="H41" s="19"/>
      <c r="I41" s="19"/>
      <c r="J41" s="19"/>
      <c r="K41" s="19"/>
      <c r="L41" s="19"/>
      <c r="M41" s="19"/>
      <c r="N41" s="19"/>
      <c r="O41" s="19"/>
      <c r="P41" s="19"/>
      <c r="Q41" s="19"/>
      <c r="R41" s="19"/>
      <c r="S41" s="19"/>
      <c r="T41" s="19"/>
      <c r="U41" s="19"/>
      <c r="V41" s="19"/>
      <c r="W41" s="46"/>
      <c r="X41" s="20"/>
      <c r="Y41" s="19"/>
      <c r="Z41" s="19"/>
      <c r="AA41" s="21"/>
      <c r="AB41" s="21"/>
      <c r="AC41" s="19"/>
      <c r="AD41" s="19"/>
      <c r="AE41" s="19"/>
      <c r="AF41" s="19"/>
      <c r="AG41" s="19"/>
      <c r="AH41" s="19"/>
      <c r="AI41" s="19"/>
      <c r="AJ41" s="19"/>
      <c r="AK41" s="19"/>
      <c r="AL41" s="19"/>
      <c r="AM41" s="19"/>
    </row>
    <row r="42" spans="1:39" ht="15.75" customHeight="1">
      <c r="A42" s="19"/>
      <c r="B42" s="19"/>
      <c r="C42" s="19"/>
      <c r="D42" s="19"/>
      <c r="E42" s="19"/>
      <c r="F42" s="19"/>
      <c r="G42" s="19"/>
      <c r="H42" s="19"/>
      <c r="I42" s="19"/>
      <c r="J42" s="19"/>
      <c r="K42" s="19"/>
      <c r="L42" s="19"/>
      <c r="M42" s="19"/>
      <c r="N42" s="19"/>
      <c r="O42" s="19"/>
      <c r="P42" s="19"/>
      <c r="Q42" s="19"/>
      <c r="R42" s="19"/>
      <c r="S42" s="19"/>
      <c r="T42" s="19"/>
      <c r="U42" s="19"/>
      <c r="V42" s="19"/>
      <c r="W42" s="46"/>
      <c r="X42" s="20"/>
      <c r="Y42" s="19"/>
      <c r="Z42" s="19"/>
      <c r="AA42" s="19"/>
      <c r="AB42" s="19"/>
      <c r="AC42" s="19"/>
      <c r="AD42" s="19"/>
      <c r="AE42" s="19"/>
      <c r="AF42" s="19"/>
      <c r="AG42" s="19"/>
      <c r="AH42" s="19"/>
      <c r="AI42" s="19"/>
      <c r="AJ42" s="19"/>
      <c r="AK42" s="19"/>
      <c r="AL42" s="19"/>
      <c r="AM42" s="19"/>
    </row>
    <row r="43" spans="1:39" ht="15.75" customHeight="1">
      <c r="A43" s="19"/>
      <c r="B43" s="19"/>
      <c r="C43" s="19"/>
      <c r="D43" s="19"/>
      <c r="E43" s="19"/>
      <c r="F43" s="19"/>
      <c r="G43" s="19"/>
      <c r="H43" s="19"/>
      <c r="I43" s="19"/>
      <c r="J43" s="19"/>
      <c r="K43" s="19"/>
      <c r="L43" s="19"/>
      <c r="M43" s="19"/>
      <c r="N43" s="19"/>
      <c r="O43" s="19"/>
      <c r="P43" s="19"/>
      <c r="Q43" s="19"/>
      <c r="R43" s="19"/>
      <c r="S43" s="19"/>
      <c r="T43" s="19"/>
      <c r="U43" s="19"/>
      <c r="V43" s="19"/>
      <c r="W43" s="20"/>
      <c r="X43" s="20"/>
      <c r="Y43" s="19"/>
      <c r="Z43" s="19"/>
      <c r="AA43" s="19"/>
      <c r="AB43" s="19"/>
      <c r="AC43" s="19"/>
      <c r="AD43" s="19"/>
      <c r="AE43" s="19"/>
      <c r="AF43" s="19"/>
      <c r="AG43" s="19"/>
      <c r="AH43" s="19"/>
      <c r="AI43" s="19"/>
      <c r="AJ43" s="19"/>
      <c r="AK43" s="19"/>
      <c r="AL43" s="19"/>
      <c r="AM43" s="19"/>
    </row>
    <row r="44" spans="1:39" ht="15.75" customHeight="1">
      <c r="A44" s="19"/>
      <c r="B44" s="19"/>
      <c r="C44" s="19"/>
      <c r="D44" s="19"/>
      <c r="E44" s="19"/>
      <c r="F44" s="19"/>
      <c r="G44" s="19"/>
      <c r="H44" s="19"/>
      <c r="I44" s="19"/>
      <c r="J44" s="19"/>
      <c r="K44" s="19"/>
      <c r="L44" s="19"/>
      <c r="M44" s="19"/>
      <c r="N44" s="19"/>
      <c r="O44" s="19"/>
      <c r="P44" s="19"/>
      <c r="Q44" s="19"/>
      <c r="R44" s="19"/>
      <c r="S44" s="19"/>
      <c r="T44" s="19"/>
      <c r="U44" s="19"/>
      <c r="V44" s="19"/>
      <c r="W44" s="20"/>
      <c r="X44" s="20"/>
      <c r="Y44" s="19"/>
      <c r="Z44" s="19"/>
      <c r="AA44" s="19"/>
      <c r="AB44" s="19"/>
      <c r="AC44" s="19"/>
      <c r="AD44" s="19"/>
      <c r="AE44" s="19"/>
      <c r="AF44" s="19"/>
      <c r="AG44" s="19"/>
      <c r="AH44" s="19"/>
      <c r="AI44" s="19"/>
      <c r="AJ44" s="19"/>
      <c r="AK44" s="19"/>
      <c r="AL44" s="19"/>
      <c r="AM44" s="19"/>
    </row>
    <row r="45" spans="1:39"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39"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39"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row>
    <row r="48" spans="1:39"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1:3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row>
    <row r="50" spans="1:39"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row>
    <row r="51" spans="1:39"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1:39"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3" spans="1:39"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row>
    <row r="55" spans="1:39"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row>
    <row r="56" spans="1:39"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row>
    <row r="57" spans="1:39"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row>
    <row r="58" spans="1:39"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row>
    <row r="59" spans="1:3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row>
    <row r="60" spans="1:39"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row>
    <row r="61" spans="1:39"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39"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row>
    <row r="63" spans="1:39"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row>
    <row r="64" spans="1:39"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row>
    <row r="65" spans="1:39"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row>
    <row r="66" spans="1:39"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row>
    <row r="67" spans="1:39"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row>
    <row r="69" spans="1:3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row>
    <row r="70" spans="1:39"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row>
    <row r="71" spans="1:39"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row>
    <row r="72" spans="1:39"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row>
    <row r="73" spans="1:39"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row>
    <row r="74" spans="1:39"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row>
    <row r="75" spans="1:39"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row>
    <row r="76" spans="1:39"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row>
    <row r="77" spans="1:39"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row>
    <row r="78" spans="1:39"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row>
    <row r="79" spans="1:3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row>
    <row r="80" spans="1:39"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row>
    <row r="81" spans="1:39"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row>
    <row r="82" spans="1:39"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row>
    <row r="83" spans="1:39"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row>
    <row r="84" spans="1:39"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row>
    <row r="85" spans="1:39"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row>
    <row r="86" spans="1:39"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row>
    <row r="87" spans="1:39"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row>
    <row r="88" spans="1:39"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row>
    <row r="89" spans="1:3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row>
    <row r="90" spans="1:39"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row>
    <row r="91" spans="1:39"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row>
    <row r="92" spans="1:39"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row>
    <row r="93" spans="1:39"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row>
    <row r="94" spans="1:39"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row>
    <row r="95" spans="1:39"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row>
    <row r="96" spans="1:39"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row>
    <row r="97" spans="1:39"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row>
    <row r="98" spans="1:39"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row>
    <row r="99" spans="1:3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row>
    <row r="100" spans="1:39"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row>
    <row r="101" spans="1:39"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row>
    <row r="102" spans="1:39"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row>
    <row r="103" spans="1:39"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row>
    <row r="104" spans="1:39"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row>
    <row r="105" spans="1:39"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row>
    <row r="106" spans="1:39"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row>
    <row r="107" spans="1:39"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row>
    <row r="108" spans="1:39"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row>
    <row r="109" spans="1:3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row>
    <row r="110" spans="1:39"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row>
    <row r="111" spans="1:39"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row>
    <row r="112" spans="1:39"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row>
    <row r="113" spans="1:39"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row>
    <row r="114" spans="1:39"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row>
    <row r="115" spans="1:39"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row>
    <row r="116" spans="1:39"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row>
    <row r="117" spans="1:39"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row>
    <row r="118" spans="1:39"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row>
    <row r="119" spans="1:3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row>
    <row r="120" spans="1:39"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row>
    <row r="121" spans="1:39"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row>
    <row r="122" spans="1:39"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row>
    <row r="123" spans="1:39"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row>
    <row r="124" spans="1:39"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row>
    <row r="125" spans="1:39"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row>
    <row r="126" spans="1:39"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row>
    <row r="127" spans="1:39"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row>
    <row r="128" spans="1:39"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row>
    <row r="129" spans="1:3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row>
    <row r="130" spans="1:39"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row>
    <row r="131" spans="1:39"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row>
    <row r="132" spans="1:39"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row>
    <row r="133" spans="1:39"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row>
    <row r="134" spans="1:39"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row>
    <row r="135" spans="1:39"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row>
    <row r="136" spans="1:39"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row>
    <row r="137" spans="1:39"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row>
    <row r="138" spans="1:39"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row>
    <row r="139" spans="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row>
    <row r="140" spans="1:39"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row>
    <row r="141" spans="1:39"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row>
    <row r="142" spans="1:39"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row>
    <row r="143" spans="1:39"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row>
    <row r="144" spans="1:39"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row>
    <row r="145" spans="1:39"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row>
    <row r="146" spans="1:39"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row>
    <row r="147" spans="1:39"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row>
    <row r="148" spans="1:39"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row>
    <row r="149" spans="1:3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row>
    <row r="150" spans="1:39"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row>
    <row r="151" spans="1:39"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row>
    <row r="152" spans="1:39"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row>
    <row r="153" spans="1:39"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row>
    <row r="154" spans="1:39"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row>
    <row r="155" spans="1:39"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row>
    <row r="156" spans="1:39"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row>
    <row r="157" spans="1:39"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row>
    <row r="158" spans="1:39"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row>
    <row r="159" spans="1:3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row>
    <row r="160" spans="1:39"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row>
    <row r="161" spans="1:39"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row>
    <row r="162" spans="1:39"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row>
    <row r="163" spans="1:39"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row>
    <row r="164" spans="1:39"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row>
    <row r="165" spans="1:39"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row>
    <row r="166" spans="1:39"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row>
    <row r="167" spans="1:39"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row>
    <row r="168" spans="1:39"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row>
    <row r="169" spans="1:3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row>
    <row r="170" spans="1:39"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row>
    <row r="171" spans="1:39"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row>
    <row r="172" spans="1:39"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row>
    <row r="173" spans="1:39"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row>
    <row r="174" spans="1:39"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row>
    <row r="175" spans="1:39"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row>
    <row r="176" spans="1:39"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row>
    <row r="177" spans="1:39"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row>
    <row r="178" spans="1:39"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row>
    <row r="179" spans="1:3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row>
    <row r="180" spans="1:39"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row>
    <row r="181" spans="1:39"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row>
    <row r="182" spans="1:39"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row>
    <row r="183" spans="1:39"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row>
    <row r="184" spans="1:39"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row>
    <row r="185" spans="1:39"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row>
    <row r="186" spans="1:39"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row>
    <row r="187" spans="1:39"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row>
    <row r="188" spans="1:39"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row>
    <row r="189" spans="1:3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row>
    <row r="190" spans="1:39"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row>
    <row r="191" spans="1:39"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row>
    <row r="192" spans="1:39"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row>
    <row r="193" spans="1:39"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row>
    <row r="194" spans="1:39"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row>
    <row r="195" spans="1:39"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row>
    <row r="196" spans="1:39"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row>
    <row r="197" spans="1:39"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row>
    <row r="198" spans="1:39"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row>
    <row r="199" spans="1:3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row>
    <row r="200" spans="1:39"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row>
    <row r="201" spans="1:39"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row>
    <row r="202" spans="1:39"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row>
    <row r="203" spans="1:39"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row>
    <row r="204" spans="1:39"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row>
    <row r="205" spans="1:39"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row>
    <row r="206" spans="1:39"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row>
    <row r="207" spans="1:39"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row>
    <row r="208" spans="1:39"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row>
    <row r="209" spans="1:3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row>
    <row r="210" spans="1:39"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row>
    <row r="211" spans="1:39"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row>
    <row r="212" spans="1:39"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row>
    <row r="213" spans="1:39"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row>
    <row r="214" spans="1:39"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row>
    <row r="215" spans="1:39"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row>
    <row r="216" spans="1:39"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row>
    <row r="217" spans="1:39"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row>
    <row r="218" spans="1:39"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row>
    <row r="219" spans="1:3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row>
    <row r="220" spans="1:39"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row>
    <row r="221" spans="1:39"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row>
    <row r="222" spans="1:39"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row>
    <row r="223" spans="1:39"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row>
    <row r="224" spans="1:39"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row>
    <row r="225" spans="1:39"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row>
    <row r="226" spans="1:39"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row>
    <row r="227" spans="1:39"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row>
    <row r="228" spans="1:39"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row>
    <row r="229" spans="1:3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row>
    <row r="230" spans="1:39"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row>
    <row r="231" spans="1:39"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row>
    <row r="232" spans="1:39"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row>
    <row r="233" spans="1:39"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row>
    <row r="234" spans="1:39"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row>
    <row r="235" spans="1:39"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row>
    <row r="236" spans="1:39"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row>
    <row r="237" spans="1:39"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row>
    <row r="238" spans="1:39"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row>
    <row r="239" spans="1: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row>
    <row r="240" spans="1:39"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row>
    <row r="241" spans="1:39"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row>
    <row r="242" spans="1:39"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row>
    <row r="243" spans="1:39"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row>
    <row r="244" spans="1:39"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row>
    <row r="245" spans="1:39"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row>
    <row r="246" spans="1:39"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row>
    <row r="247" spans="1:39"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row>
    <row r="248" spans="1:39"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row>
    <row r="249" spans="1:3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row>
    <row r="250" spans="1:39"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row>
    <row r="251" spans="1:39"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row>
    <row r="252" spans="1:39"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row>
    <row r="253" spans="1:39"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row>
    <row r="254" spans="1:39"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row>
    <row r="255" spans="1:39"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row>
    <row r="256" spans="1:39"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row>
    <row r="257" spans="1:39"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row>
    <row r="258" spans="1:39"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row>
    <row r="259" spans="1:3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row>
    <row r="260" spans="1:39"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row>
    <row r="261" spans="1:39"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row>
    <row r="262" spans="1:39"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row>
    <row r="263" spans="1:39"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row>
    <row r="264" spans="1:39"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row>
    <row r="265" spans="1:39"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row>
    <row r="266" spans="1:39"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row>
    <row r="267" spans="1:39"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row>
    <row r="268" spans="1:39"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row>
    <row r="269" spans="1:3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row>
    <row r="270" spans="1:39"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row>
    <row r="271" spans="1:39"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row>
    <row r="272" spans="1:39"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row>
    <row r="273" spans="1:39"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row>
    <row r="274" spans="1:39"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row>
    <row r="275" spans="1:39"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row>
    <row r="276" spans="1:39"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row>
    <row r="277" spans="1:39"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row>
    <row r="278" spans="1:39"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row>
    <row r="279" spans="1:3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row>
    <row r="280" spans="1:39"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row>
    <row r="281" spans="1:39"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row>
    <row r="282" spans="1:39"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row>
    <row r="283" spans="1:39"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row>
    <row r="284" spans="1:39"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row>
    <row r="285" spans="1:39"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row>
    <row r="286" spans="1:39"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row>
    <row r="287" spans="1:39"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row>
    <row r="288" spans="1:39"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row>
    <row r="289" spans="1:3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row>
    <row r="290" spans="1:39"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row>
    <row r="291" spans="1:39"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row>
    <row r="292" spans="1:39"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row>
    <row r="293" spans="1:39"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row>
    <row r="294" spans="1:39"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row>
    <row r="295" spans="1:39"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row>
    <row r="296" spans="1:39"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row>
    <row r="297" spans="1:39"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row>
    <row r="298" spans="1:39"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row>
    <row r="299" spans="1:3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row>
    <row r="300" spans="1:39"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row>
    <row r="301" spans="1:39"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row>
    <row r="302" spans="1:39"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row>
    <row r="303" spans="1:39"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row>
    <row r="304" spans="1:39"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row>
    <row r="305" spans="1:39"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row>
    <row r="306" spans="1:39"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row>
    <row r="307" spans="1:39"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row>
    <row r="308" spans="1:39"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row>
    <row r="309" spans="1:3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row>
    <row r="310" spans="1:39"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row>
    <row r="311" spans="1:39"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row>
    <row r="312" spans="1:39"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row>
    <row r="313" spans="1:39"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row>
    <row r="314" spans="1:39"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row>
    <row r="315" spans="1:39"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row>
    <row r="316" spans="1:39"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row>
    <row r="317" spans="1:39"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row>
    <row r="318" spans="1:39"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row>
    <row r="319" spans="1:3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row>
    <row r="320" spans="1:39"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row>
    <row r="321" spans="1:39"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row>
    <row r="322" spans="1:39"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row>
    <row r="323" spans="1:39"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row>
    <row r="324" spans="1:39"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row>
    <row r="325" spans="1:39"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row>
    <row r="326" spans="1:39"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row>
    <row r="327" spans="1:39"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row>
    <row r="328" spans="1:39"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row>
    <row r="329" spans="1:3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row>
    <row r="330" spans="1:39"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row>
    <row r="331" spans="1:39"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row>
    <row r="332" spans="1:39"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row>
    <row r="333" spans="1:39"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row>
    <row r="334" spans="1:39"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row>
    <row r="335" spans="1:39"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row>
    <row r="336" spans="1:39"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row>
    <row r="337" spans="1:39"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row>
    <row r="338" spans="1:39"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row>
    <row r="339" spans="1: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row>
    <row r="340" spans="1:39"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row>
    <row r="341" spans="1:39"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row>
    <row r="342" spans="1:39"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row>
    <row r="343" spans="1:39"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row>
    <row r="344" spans="1:39"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row>
    <row r="345" spans="1:39"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row>
    <row r="346" spans="1:39"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row>
    <row r="347" spans="1:39"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row>
    <row r="348" spans="1:39"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row>
    <row r="349" spans="1:3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row>
    <row r="350" spans="1:39"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row>
    <row r="351" spans="1:39"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row>
    <row r="352" spans="1:39"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row>
    <row r="353" spans="1:39"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row>
    <row r="354" spans="1:39"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row>
    <row r="355" spans="1:39"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row>
    <row r="356" spans="1:39"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row>
    <row r="357" spans="1:39"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row>
    <row r="358" spans="1:39"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row>
    <row r="359" spans="1:3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row>
    <row r="360" spans="1:39"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row>
    <row r="361" spans="1:39"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row>
    <row r="362" spans="1:39"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row>
    <row r="363" spans="1:39"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row>
    <row r="364" spans="1:39"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row>
    <row r="365" spans="1:39"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row>
    <row r="366" spans="1:39"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row>
    <row r="367" spans="1:39"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row>
    <row r="368" spans="1:39"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row>
    <row r="369" spans="1:3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row>
    <row r="370" spans="1:39"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row>
    <row r="371" spans="1:39"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row>
    <row r="372" spans="1:39"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row>
    <row r="373" spans="1:39"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row>
    <row r="374" spans="1:39"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row>
    <row r="375" spans="1:39"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row>
    <row r="376" spans="1:39"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row>
    <row r="377" spans="1:39"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row>
    <row r="378" spans="1:39"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row>
    <row r="379" spans="1:3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row>
    <row r="380" spans="1:39"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row>
    <row r="381" spans="1:39"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row>
    <row r="382" spans="1:39"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row>
    <row r="383" spans="1:39"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row>
    <row r="384" spans="1:39"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row>
    <row r="385" spans="1:39"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row>
    <row r="386" spans="1:39"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row>
    <row r="387" spans="1:39"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row>
    <row r="388" spans="1:39"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row>
    <row r="389" spans="1:3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row>
    <row r="390" spans="1:39"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row>
    <row r="391" spans="1:39"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row>
    <row r="392" spans="1:39"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row>
    <row r="393" spans="1:39"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row>
    <row r="394" spans="1:39"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row>
    <row r="395" spans="1:39"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row>
    <row r="396" spans="1:39"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row>
    <row r="397" spans="1:39"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row>
    <row r="398" spans="1:39"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row>
    <row r="399" spans="1:3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row>
    <row r="400" spans="1:39"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row>
    <row r="401" spans="1:39"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row>
    <row r="402" spans="1:39"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row>
    <row r="403" spans="1:39"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row>
    <row r="404" spans="1:39"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row>
    <row r="405" spans="1:39"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row>
    <row r="406" spans="1:39"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row>
    <row r="407" spans="1:39"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row>
    <row r="408" spans="1:39"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row>
    <row r="409" spans="1:3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row>
    <row r="410" spans="1:39"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row>
    <row r="411" spans="1:39"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row>
    <row r="412" spans="1:39"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row>
    <row r="413" spans="1:39"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row>
    <row r="414" spans="1:39"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row>
    <row r="415" spans="1:39"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row>
    <row r="416" spans="1:39"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row>
    <row r="417" spans="1:39"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row>
    <row r="418" spans="1:39"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row>
    <row r="419" spans="1:3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row>
    <row r="420" spans="1:39"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row>
    <row r="421" spans="1:39"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row>
    <row r="422" spans="1:39"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row>
    <row r="423" spans="1:39"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row>
    <row r="424" spans="1:39"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row>
    <row r="425" spans="1:39"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row>
    <row r="426" spans="1:39"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row>
    <row r="427" spans="1:39"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row>
    <row r="428" spans="1:39"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row>
    <row r="429" spans="1:3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row>
    <row r="430" spans="1:39"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row>
    <row r="431" spans="1:39"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row>
    <row r="432" spans="1:39"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row>
    <row r="433" spans="1:39"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row>
    <row r="434" spans="1:39"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row>
    <row r="435" spans="1:39"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row>
    <row r="436" spans="1:39"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row>
    <row r="437" spans="1:39"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row>
    <row r="438" spans="1:39"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row>
    <row r="439" spans="1: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row>
    <row r="440" spans="1:39"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row>
    <row r="441" spans="1:39"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row>
    <row r="442" spans="1:39"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row>
    <row r="443" spans="1:39"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row>
    <row r="444" spans="1:39"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row>
    <row r="445" spans="1:39"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row>
    <row r="446" spans="1:39"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row>
    <row r="447" spans="1:39"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row>
    <row r="448" spans="1:39"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row>
    <row r="449" spans="1:3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row>
    <row r="450" spans="1:39"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row>
    <row r="451" spans="1:39"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row>
    <row r="452" spans="1:39"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row>
    <row r="453" spans="1:39"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row>
    <row r="454" spans="1:39"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row>
    <row r="455" spans="1:39"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row>
    <row r="456" spans="1:39"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row>
    <row r="457" spans="1:39"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row>
    <row r="458" spans="1:39"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row>
    <row r="459" spans="1:3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row>
    <row r="460" spans="1:39"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row>
    <row r="461" spans="1:39"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row>
    <row r="462" spans="1:39"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row>
    <row r="463" spans="1:39"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row>
    <row r="464" spans="1:39"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row>
    <row r="465" spans="1:39"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row>
    <row r="466" spans="1:39"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row>
    <row r="467" spans="1:39"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row>
    <row r="468" spans="1:39"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row>
    <row r="469" spans="1:3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row>
    <row r="470" spans="1:39"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row>
    <row r="471" spans="1:39"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row>
    <row r="472" spans="1:39"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row>
    <row r="473" spans="1:39"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row>
    <row r="474" spans="1:39"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row>
    <row r="475" spans="1:39"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row>
    <row r="476" spans="1:39"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row>
    <row r="477" spans="1:39"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row>
    <row r="478" spans="1:39"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row>
    <row r="479" spans="1:3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row>
    <row r="480" spans="1:39"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row>
    <row r="481" spans="1:39"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row>
    <row r="482" spans="1:39"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row>
    <row r="483" spans="1:39"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row>
    <row r="484" spans="1:39"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row>
    <row r="485" spans="1:39"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row>
    <row r="486" spans="1:39"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row>
    <row r="487" spans="1:39"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row>
    <row r="488" spans="1:39"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row>
    <row r="489" spans="1:3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row>
    <row r="490" spans="1:39"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row>
    <row r="491" spans="1:39"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row>
    <row r="492" spans="1:39"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row>
    <row r="493" spans="1:39"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row>
    <row r="494" spans="1:39"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row>
    <row r="495" spans="1:39"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row>
    <row r="496" spans="1:39"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row>
    <row r="497" spans="1:39"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row>
    <row r="498" spans="1:39"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row>
    <row r="499" spans="1:3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row>
    <row r="500" spans="1:39"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row>
    <row r="501" spans="1:39"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row>
    <row r="502" spans="1:39"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row>
    <row r="503" spans="1:39"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row>
    <row r="504" spans="1:39"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row>
    <row r="505" spans="1:39"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row>
    <row r="506" spans="1:39"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row>
    <row r="507" spans="1:39"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row>
    <row r="508" spans="1:39"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row>
    <row r="509" spans="1:3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row>
    <row r="510" spans="1:39"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row>
    <row r="511" spans="1:39"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row>
    <row r="512" spans="1:39"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row>
    <row r="513" spans="1:39"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row>
    <row r="514" spans="1:39"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row>
    <row r="515" spans="1:39"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row>
    <row r="516" spans="1:39"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row>
    <row r="517" spans="1:39"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row>
    <row r="518" spans="1:39"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row>
    <row r="519" spans="1:3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row>
    <row r="520" spans="1:39"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row>
    <row r="521" spans="1:39"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row>
    <row r="522" spans="1:39"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row>
    <row r="523" spans="1:39"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row>
    <row r="524" spans="1:39"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row>
    <row r="525" spans="1:39"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row>
    <row r="526" spans="1:39"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row>
    <row r="527" spans="1:39"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row>
    <row r="528" spans="1:39"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row>
    <row r="529" spans="1:3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row>
    <row r="530" spans="1:39"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row>
    <row r="531" spans="1:39"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row>
    <row r="532" spans="1:39"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row>
    <row r="533" spans="1:39"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row>
    <row r="534" spans="1:39"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row>
    <row r="535" spans="1:39"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row>
    <row r="536" spans="1:39"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row>
    <row r="537" spans="1:39"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row>
    <row r="538" spans="1:39"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row>
    <row r="539" spans="1: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row>
    <row r="540" spans="1:39"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row>
    <row r="541" spans="1:39"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row>
    <row r="542" spans="1:39"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row>
    <row r="543" spans="1:39"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row>
    <row r="544" spans="1:39"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row>
    <row r="545" spans="1:39"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row>
    <row r="546" spans="1:39"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row>
    <row r="547" spans="1:39"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row>
    <row r="548" spans="1:39"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row>
    <row r="549" spans="1:3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row>
    <row r="550" spans="1:39"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row>
    <row r="551" spans="1:39"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row>
    <row r="552" spans="1:39"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row>
    <row r="553" spans="1:39"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row>
    <row r="554" spans="1:39"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row>
    <row r="555" spans="1:39"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row>
    <row r="556" spans="1:39"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row>
    <row r="557" spans="1:39"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row>
    <row r="558" spans="1:39"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row>
    <row r="559" spans="1:3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row>
    <row r="560" spans="1:39"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row>
    <row r="561" spans="1:39"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row>
    <row r="562" spans="1:39"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row>
    <row r="563" spans="1:39"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row>
    <row r="564" spans="1:39"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row>
    <row r="565" spans="1:39"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row>
    <row r="566" spans="1:39"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row>
    <row r="567" spans="1:39"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row>
    <row r="568" spans="1:39"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row>
    <row r="569" spans="1:3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row>
    <row r="570" spans="1:39"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row>
    <row r="571" spans="1:39"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row>
    <row r="572" spans="1:39"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row>
    <row r="573" spans="1:39"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row>
    <row r="574" spans="1:39"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row>
    <row r="575" spans="1:39"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row>
    <row r="576" spans="1:39"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row>
    <row r="577" spans="1:39"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row>
    <row r="578" spans="1:39"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row>
    <row r="579" spans="1:3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row>
    <row r="580" spans="1:39"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row>
    <row r="581" spans="1:39"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row>
    <row r="582" spans="1:39"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row>
    <row r="583" spans="1:39"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row>
    <row r="584" spans="1:39"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row>
    <row r="585" spans="1:39"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row>
    <row r="586" spans="1:39"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row>
    <row r="587" spans="1:39"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row>
    <row r="588" spans="1:39"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row>
    <row r="589" spans="1:3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row>
    <row r="590" spans="1:39"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row>
    <row r="591" spans="1:39"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row>
    <row r="592" spans="1:39"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row>
    <row r="593" spans="1:39"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row>
    <row r="594" spans="1:39"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row>
    <row r="595" spans="1:39"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row>
    <row r="596" spans="1:39"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row>
    <row r="597" spans="1:39"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row>
    <row r="598" spans="1:39"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row>
    <row r="599" spans="1:3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row>
    <row r="600" spans="1:39"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row>
    <row r="601" spans="1:39"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row>
    <row r="602" spans="1:39"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row>
    <row r="603" spans="1:39"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row>
    <row r="604" spans="1:39"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row>
    <row r="605" spans="1:39"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row>
    <row r="606" spans="1:39"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row>
    <row r="607" spans="1:39"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row>
    <row r="608" spans="1:39"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row>
    <row r="609" spans="1:3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row>
    <row r="610" spans="1:39"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row>
    <row r="611" spans="1:39"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row>
    <row r="612" spans="1:39"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row>
    <row r="613" spans="1:39"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row>
    <row r="614" spans="1:39"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row>
    <row r="615" spans="1:39"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row>
    <row r="616" spans="1:39"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row>
    <row r="617" spans="1:39"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row>
    <row r="618" spans="1:39"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row>
    <row r="619" spans="1:3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row>
    <row r="620" spans="1:39"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row>
    <row r="621" spans="1:39"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row>
    <row r="622" spans="1:39"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row>
    <row r="623" spans="1:39"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row>
    <row r="624" spans="1:39"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row>
    <row r="625" spans="1:39"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row>
    <row r="626" spans="1:39"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row>
    <row r="627" spans="1:39"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row>
    <row r="628" spans="1:39"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row>
    <row r="629" spans="1:3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row>
    <row r="630" spans="1:39"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row>
    <row r="631" spans="1:39"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row>
    <row r="632" spans="1:39"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row>
    <row r="633" spans="1:39"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row>
    <row r="634" spans="1:39"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row>
    <row r="635" spans="1:39"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row>
    <row r="636" spans="1:39"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row>
    <row r="637" spans="1:39"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row>
    <row r="638" spans="1:39"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row>
    <row r="639" spans="1: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row>
    <row r="640" spans="1:39"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row>
    <row r="641" spans="1:39"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row>
    <row r="642" spans="1:39"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row>
    <row r="643" spans="1:39"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row>
    <row r="644" spans="1:39"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row>
    <row r="645" spans="1:39"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row>
    <row r="646" spans="1:39"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row>
    <row r="647" spans="1:39"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row>
    <row r="648" spans="1:39"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row>
    <row r="649" spans="1:3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row>
    <row r="650" spans="1:39"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row>
    <row r="651" spans="1:39"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row>
    <row r="652" spans="1:39"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row>
    <row r="653" spans="1:39"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row>
    <row r="654" spans="1:39"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row>
    <row r="655" spans="1:39"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row>
    <row r="656" spans="1:39"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row>
    <row r="657" spans="1:39"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row>
    <row r="658" spans="1:39"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row>
    <row r="659" spans="1:3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row>
    <row r="660" spans="1:39"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row>
    <row r="661" spans="1:39"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row>
    <row r="662" spans="1:39"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row>
    <row r="663" spans="1:39"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row>
    <row r="664" spans="1:39"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row>
    <row r="665" spans="1:39"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row>
    <row r="666" spans="1:39"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row>
    <row r="667" spans="1:39"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row>
    <row r="668" spans="1:39"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row>
    <row r="669" spans="1:3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row>
    <row r="670" spans="1:39"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row>
    <row r="671" spans="1:39"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row>
    <row r="672" spans="1:39"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row>
    <row r="673" spans="1:39"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row>
    <row r="674" spans="1:39"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row>
    <row r="675" spans="1:39"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row>
    <row r="676" spans="1:39"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row>
    <row r="677" spans="1:39"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row>
    <row r="678" spans="1:39"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row>
    <row r="679" spans="1:3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row>
    <row r="680" spans="1:39"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row>
    <row r="681" spans="1:39"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row>
    <row r="682" spans="1:39"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row>
    <row r="683" spans="1:39"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row>
    <row r="684" spans="1:39"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row>
    <row r="685" spans="1:39"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row>
    <row r="686" spans="1:39"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row>
    <row r="687" spans="1:39"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row>
    <row r="688" spans="1:39"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row>
    <row r="689" spans="1:3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row>
    <row r="690" spans="1:39"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row>
    <row r="691" spans="1:39"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row>
    <row r="692" spans="1:39"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row>
    <row r="693" spans="1:39"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row>
    <row r="694" spans="1:39"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row>
    <row r="695" spans="1:39"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row>
    <row r="696" spans="1:39"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row>
    <row r="697" spans="1:39"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row>
    <row r="698" spans="1:39"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row>
    <row r="699" spans="1:3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row>
    <row r="700" spans="1:39"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row>
    <row r="701" spans="1:39"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row>
    <row r="702" spans="1:39"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row>
    <row r="703" spans="1:39"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row>
    <row r="704" spans="1:39"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row>
    <row r="705" spans="1:39"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row>
    <row r="706" spans="1:39"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row>
    <row r="707" spans="1:39"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row>
    <row r="708" spans="1:39"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row>
    <row r="709" spans="1:3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row>
    <row r="710" spans="1:39"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row>
    <row r="711" spans="1:39"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row>
    <row r="712" spans="1:39"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row>
    <row r="713" spans="1:39"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row>
    <row r="714" spans="1:39"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row>
    <row r="715" spans="1:39"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row>
    <row r="716" spans="1:39"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row>
    <row r="717" spans="1:39"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row>
    <row r="718" spans="1:39"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row>
    <row r="719" spans="1:3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row>
    <row r="720" spans="1:39"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row>
    <row r="721" spans="1:39"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row>
    <row r="722" spans="1:39"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row>
    <row r="723" spans="1:39"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row>
    <row r="724" spans="1:39"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row>
    <row r="725" spans="1:39"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row>
    <row r="726" spans="1:39"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row>
    <row r="727" spans="1:39"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row>
    <row r="728" spans="1:39"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row>
    <row r="729" spans="1:3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row>
    <row r="730" spans="1:39"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row>
    <row r="731" spans="1:39"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row>
    <row r="732" spans="1:39"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row>
    <row r="733" spans="1:39"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row>
    <row r="734" spans="1:39"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row>
    <row r="735" spans="1:39"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row>
    <row r="736" spans="1:39"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row>
    <row r="737" spans="1:39"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row>
    <row r="738" spans="1:39"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row>
    <row r="739" spans="1: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row>
    <row r="740" spans="1:39"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row>
    <row r="741" spans="1:39"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row>
    <row r="742" spans="1:39"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row>
    <row r="743" spans="1:39"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row>
    <row r="744" spans="1:39"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row>
    <row r="745" spans="1:39"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row>
    <row r="746" spans="1:39"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row>
    <row r="747" spans="1:39"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row>
    <row r="748" spans="1:39"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row>
    <row r="749" spans="1:3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row>
    <row r="750" spans="1:39"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row>
    <row r="751" spans="1:39"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row>
    <row r="752" spans="1:39"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row>
    <row r="753" spans="1:39"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row>
    <row r="754" spans="1:39"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row>
    <row r="755" spans="1:39"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row>
    <row r="756" spans="1:39"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row>
    <row r="757" spans="1:39"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row>
    <row r="758" spans="1:39"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row>
    <row r="759" spans="1:3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row>
    <row r="760" spans="1:39"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row>
    <row r="761" spans="1:39"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row>
    <row r="762" spans="1:39"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row>
    <row r="763" spans="1:39"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row>
    <row r="764" spans="1:39"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row>
    <row r="765" spans="1:39"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row>
    <row r="766" spans="1:39"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row>
    <row r="767" spans="1:39"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row>
    <row r="768" spans="1:39"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row>
    <row r="769" spans="1:3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row>
    <row r="770" spans="1:39"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row>
    <row r="771" spans="1:39"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row>
    <row r="772" spans="1:39"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row>
    <row r="773" spans="1:39"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row>
    <row r="774" spans="1:39"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row>
    <row r="775" spans="1:39"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row>
    <row r="776" spans="1:39"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row>
    <row r="777" spans="1:39"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row>
    <row r="778" spans="1:39"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row>
    <row r="779" spans="1:3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row>
    <row r="780" spans="1:39"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row>
    <row r="781" spans="1:39"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row>
    <row r="782" spans="1:39"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row>
    <row r="783" spans="1:39"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row>
    <row r="784" spans="1:39"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row>
    <row r="785" spans="1:39"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row>
    <row r="786" spans="1:39"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row>
    <row r="787" spans="1:39"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row>
    <row r="788" spans="1:39"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row>
    <row r="789" spans="1:3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row>
    <row r="790" spans="1:39"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row>
    <row r="791" spans="1:39"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row>
    <row r="792" spans="1:39"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row>
    <row r="793" spans="1:39"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row>
    <row r="794" spans="1:39"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row>
    <row r="795" spans="1:39"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row>
    <row r="796" spans="1:39"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row>
    <row r="797" spans="1:39"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row>
    <row r="798" spans="1:39"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row>
    <row r="799" spans="1:3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row>
    <row r="800" spans="1:39"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row>
    <row r="801" spans="1:39"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row>
    <row r="802" spans="1:39"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row>
    <row r="803" spans="1:39"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row>
    <row r="804" spans="1:39"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row>
    <row r="805" spans="1:39"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row>
    <row r="806" spans="1:39"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row>
    <row r="807" spans="1:39"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row>
    <row r="808" spans="1:39"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row>
    <row r="809" spans="1:3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row>
    <row r="810" spans="1:39"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row>
    <row r="811" spans="1:39"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row>
    <row r="812" spans="1:39"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row>
    <row r="813" spans="1:39"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row>
    <row r="814" spans="1:39"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row>
    <row r="815" spans="1:39"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row>
    <row r="816" spans="1:39"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row>
    <row r="817" spans="1:39"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row>
    <row r="818" spans="1:39"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row>
    <row r="819" spans="1:3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row>
    <row r="820" spans="1:39"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row>
    <row r="821" spans="1:39"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row>
    <row r="822" spans="1:39"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row>
    <row r="823" spans="1:39"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row>
    <row r="824" spans="1:39"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row>
    <row r="825" spans="1:39"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row>
    <row r="826" spans="1:39"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row>
    <row r="827" spans="1:39"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row>
    <row r="828" spans="1:39"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row>
    <row r="829" spans="1:3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row>
    <row r="830" spans="1:39"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row>
    <row r="831" spans="1:39"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row>
    <row r="832" spans="1:39"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row>
    <row r="833" spans="1:39"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row>
    <row r="834" spans="1:39"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row>
    <row r="835" spans="1:39"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row>
    <row r="836" spans="1:39"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row>
    <row r="837" spans="1:39"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row>
    <row r="838" spans="1:39"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row>
    <row r="839" spans="1: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row>
    <row r="840" spans="1:39"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row>
    <row r="841" spans="1:39"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row>
    <row r="842" spans="1:39"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row>
    <row r="843" spans="1:39"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row>
    <row r="844" spans="1:39"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row>
    <row r="845" spans="1:39"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row>
    <row r="846" spans="1:39"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row>
    <row r="847" spans="1:39"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row>
    <row r="848" spans="1:39"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row>
    <row r="849" spans="1:3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row>
    <row r="850" spans="1:39"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row>
    <row r="851" spans="1:39"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row>
    <row r="852" spans="1:39"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row>
    <row r="853" spans="1:39"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row>
    <row r="854" spans="1:39"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row>
    <row r="855" spans="1:39"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row>
    <row r="856" spans="1:39"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row>
    <row r="857" spans="1:39"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row>
    <row r="858" spans="1:39"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row>
    <row r="859" spans="1:3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row>
    <row r="860" spans="1:39"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row>
    <row r="861" spans="1:39"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row>
    <row r="862" spans="1:39"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row>
    <row r="863" spans="1:39"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row>
    <row r="864" spans="1:39"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row>
    <row r="865" spans="1:39"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row>
    <row r="866" spans="1:39"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row>
    <row r="867" spans="1:39"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row>
    <row r="868" spans="1:39"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row>
    <row r="869" spans="1:3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row>
    <row r="870" spans="1:39"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row>
    <row r="871" spans="1:39"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row>
    <row r="872" spans="1:39"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row>
    <row r="873" spans="1:39"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row>
    <row r="874" spans="1:39"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row>
    <row r="875" spans="1:39"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row>
    <row r="876" spans="1:39"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row>
    <row r="877" spans="1:39"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row>
    <row r="878" spans="1:39"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row>
    <row r="879" spans="1:3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row>
    <row r="880" spans="1:39"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row>
    <row r="881" spans="1:39"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row>
    <row r="882" spans="1:39"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row>
    <row r="883" spans="1:39"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row>
    <row r="884" spans="1:39"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row>
    <row r="885" spans="1:39"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row>
    <row r="886" spans="1:39"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row>
    <row r="887" spans="1:39"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row>
    <row r="888" spans="1:39"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row>
    <row r="889" spans="1:3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row>
    <row r="890" spans="1:39"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row>
    <row r="891" spans="1:39"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row>
    <row r="892" spans="1:39"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row>
    <row r="893" spans="1:39"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row>
    <row r="894" spans="1:39"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row>
    <row r="895" spans="1:39"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row>
    <row r="896" spans="1:39"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row>
    <row r="897" spans="1:39"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row>
    <row r="898" spans="1:39"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row>
    <row r="899" spans="1:3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row>
    <row r="900" spans="1:39"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row>
    <row r="901" spans="1:39"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row>
    <row r="902" spans="1:39"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row>
    <row r="903" spans="1:39"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row>
    <row r="904" spans="1:39"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row>
    <row r="905" spans="1:39"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row>
    <row r="906" spans="1:39"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row>
    <row r="907" spans="1:39"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row>
    <row r="908" spans="1:39"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row>
    <row r="909" spans="1:3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row>
    <row r="910" spans="1:39"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row>
    <row r="911" spans="1:39"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row>
    <row r="912" spans="1:39"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row>
    <row r="913" spans="1:39"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row>
    <row r="914" spans="1:39"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row>
    <row r="915" spans="1:39"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row>
    <row r="916" spans="1:39"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row>
    <row r="917" spans="1:39"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row>
    <row r="918" spans="1:39"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row>
    <row r="919" spans="1:3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row>
    <row r="920" spans="1:39"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row>
    <row r="921" spans="1:39"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row>
    <row r="922" spans="1:39"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row>
    <row r="923" spans="1:39"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row>
    <row r="924" spans="1:39"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row>
    <row r="925" spans="1:39"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row>
    <row r="926" spans="1:39"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row>
    <row r="927" spans="1:39"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row>
    <row r="928" spans="1:39"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row>
    <row r="929" spans="1:3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row>
    <row r="930" spans="1:39"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row>
    <row r="931" spans="1:39"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row>
    <row r="932" spans="1:39"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row>
    <row r="933" spans="1:39"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row>
    <row r="934" spans="1:39"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row>
    <row r="935" spans="1:39"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row>
    <row r="936" spans="1:39"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row>
    <row r="937" spans="1:39"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row>
    <row r="938" spans="1:39"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row>
    <row r="939" spans="1: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row>
    <row r="940" spans="1:39"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row>
    <row r="941" spans="1:39"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row>
    <row r="942" spans="1:39"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row>
    <row r="943" spans="1:39"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row>
    <row r="944" spans="1:39"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row>
    <row r="945" spans="1:39"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row>
    <row r="946" spans="1:39"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row>
    <row r="947" spans="1:39"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row>
    <row r="948" spans="1:39"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row>
    <row r="949" spans="1:3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row>
    <row r="950" spans="1:39"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row>
    <row r="951" spans="1:39"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row>
    <row r="952" spans="1:39"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row>
    <row r="953" spans="1:39"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row>
    <row r="954" spans="1:39"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row>
    <row r="955" spans="1:39"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row>
    <row r="956" spans="1:39"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row>
    <row r="957" spans="1:39"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row>
    <row r="958" spans="1:39"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row>
    <row r="959" spans="1:3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row>
    <row r="960" spans="1:39"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row>
    <row r="961" spans="1:39"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row>
    <row r="962" spans="1:39"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row>
    <row r="963" spans="1:39"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row>
    <row r="964" spans="1:39"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row>
    <row r="965" spans="1:39"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row>
    <row r="966" spans="1:39"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row>
    <row r="967" spans="1:39"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row>
    <row r="968" spans="1:39"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row>
    <row r="969" spans="1:3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row>
    <row r="970" spans="1:39"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row>
    <row r="971" spans="1:39"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row>
    <row r="972" spans="1:39"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row>
    <row r="973" spans="1:39"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row>
    <row r="974" spans="1:39"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row>
    <row r="975" spans="1:39"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row>
    <row r="976" spans="1:39"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row>
    <row r="977" spans="1:39"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row>
    <row r="978" spans="1:39"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row>
    <row r="979" spans="1:3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row>
    <row r="980" spans="1:39"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row>
    <row r="981" spans="1:39"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row>
    <row r="982" spans="1:39"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row>
    <row r="983" spans="1:39"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row>
    <row r="984" spans="1:39"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row>
    <row r="985" spans="1:39"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row>
    <row r="986" spans="1:39"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row>
    <row r="987" spans="1:39"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row>
    <row r="988" spans="1:39"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row>
    <row r="989" spans="1:3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row>
    <row r="990" spans="1:39"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row>
    <row r="991" spans="1:39"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row>
    <row r="992" spans="1:39"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row>
    <row r="993" spans="1:39"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row>
    <row r="994" spans="1:39"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row>
    <row r="995" spans="1:39"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row>
    <row r="996" spans="1:39"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row>
    <row r="997" spans="1:39"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row>
    <row r="998" spans="1:39"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row>
    <row r="999" spans="1:3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row>
    <row r="1000" spans="1:39"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row>
    <row r="1001" spans="1:39" ht="15.75"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row>
    <row r="1002" spans="1:39" ht="15.75" customHeight="1">
      <c r="A1002" s="19"/>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row>
    <row r="1003" spans="1:39" ht="15.75" customHeight="1">
      <c r="A1003" s="19"/>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row>
    <row r="1004" spans="1:39" ht="15.75" customHeight="1">
      <c r="A1004" s="19"/>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row>
    <row r="1005" spans="1:39" ht="15.75" customHeight="1">
      <c r="A1005" s="19"/>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row>
    <row r="1006" spans="1:39" ht="15.75" customHeight="1">
      <c r="A1006" s="19"/>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row>
    <row r="1007" spans="1:39" ht="15.75" customHeight="1">
      <c r="A1007" s="19"/>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row>
  </sheetData>
  <customSheetViews>
    <customSheetView guid="{4D1B073B-648E-4D39-9277-F741FF28E6A9}" filter="1" showAutoFilter="1">
      <pageMargins left="0.7" right="0.7" top="0.75" bottom="0.75" header="0.3" footer="0.3"/>
      <autoFilter ref="A3:AM28"/>
    </customSheetView>
  </customSheetViews>
  <mergeCells count="25">
    <mergeCell ref="K1:N1"/>
    <mergeCell ref="E1:E2"/>
    <mergeCell ref="D1:D2"/>
    <mergeCell ref="A30:V30"/>
    <mergeCell ref="C1:C2"/>
    <mergeCell ref="F1:F2"/>
    <mergeCell ref="G1:G2"/>
    <mergeCell ref="B1:B2"/>
    <mergeCell ref="I1:J1"/>
    <mergeCell ref="AK1:AK2"/>
    <mergeCell ref="AH1:AH2"/>
    <mergeCell ref="AI1:AI2"/>
    <mergeCell ref="A29:V29"/>
    <mergeCell ref="S1:V1"/>
    <mergeCell ref="AE1:AE2"/>
    <mergeCell ref="AF1:AF2"/>
    <mergeCell ref="AG1:AG2"/>
    <mergeCell ref="AJ1:AJ2"/>
    <mergeCell ref="AD1:AD2"/>
    <mergeCell ref="AA1:AA2"/>
    <mergeCell ref="AB1:AB2"/>
    <mergeCell ref="AC1:AC2"/>
    <mergeCell ref="W1:Z1"/>
    <mergeCell ref="A1:A2"/>
    <mergeCell ref="O1:R1"/>
  </mergeCells>
  <pageMargins left="0.7" right="0.7"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Cronograma_PIPC_ IDPC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Flavie Zimmermann</dc:creator>
  <cp:lastModifiedBy>Laura Flavie Zimmermann</cp:lastModifiedBy>
  <dcterms:created xsi:type="dcterms:W3CDTF">2019-09-09T21:59:37Z</dcterms:created>
  <dcterms:modified xsi:type="dcterms:W3CDTF">2020-01-08T17:11:23Z</dcterms:modified>
</cp:coreProperties>
</file>